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Sciameriken\hp_graphics\01_BlackJack\"/>
    </mc:Choice>
  </mc:AlternateContent>
  <xr:revisionPtr revIDLastSave="0" documentId="13_ncr:1_{DA8EC682-BF1D-49CE-97AD-859BD2E2A133}" xr6:coauthVersionLast="36" xr6:coauthVersionMax="36" xr10:uidLastSave="{00000000-0000-0000-0000-000000000000}"/>
  <bookViews>
    <workbookView xWindow="0" yWindow="0" windowWidth="24270" windowHeight="16155" xr2:uid="{CA7C0D9E-1A17-4740-BA9D-9396D0CBDC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5" i="1" l="1"/>
  <c r="AI71" i="1"/>
  <c r="AI66" i="1"/>
  <c r="AI70" i="1"/>
  <c r="AF71" i="1"/>
  <c r="AF72" i="1" s="1"/>
  <c r="AD71" i="1"/>
  <c r="AD72" i="1" s="1"/>
  <c r="AB71" i="1"/>
  <c r="AB72" i="1" s="1"/>
  <c r="Z71" i="1"/>
  <c r="Z72" i="1" s="1"/>
  <c r="X71" i="1"/>
  <c r="X72" i="1" s="1"/>
  <c r="V71" i="1"/>
  <c r="V72" i="1" s="1"/>
  <c r="T71" i="1"/>
  <c r="T72" i="1" s="1"/>
  <c r="R71" i="1"/>
  <c r="R72" i="1" s="1"/>
  <c r="P71" i="1"/>
  <c r="P72" i="1" s="1"/>
  <c r="N71" i="1"/>
  <c r="N72" i="1" s="1"/>
  <c r="L72" i="1"/>
  <c r="L71" i="1"/>
  <c r="J71" i="1"/>
  <c r="J72" i="1" s="1"/>
  <c r="H71" i="1"/>
  <c r="H72" i="1" s="1"/>
  <c r="F71" i="1"/>
  <c r="F72" i="1" s="1"/>
  <c r="D71" i="1"/>
  <c r="D72" i="1" s="1"/>
  <c r="B71" i="1"/>
  <c r="B72" i="1" s="1"/>
  <c r="AF69" i="1"/>
  <c r="AD69" i="1"/>
  <c r="AB69" i="1"/>
  <c r="Z69" i="1"/>
  <c r="X69" i="1"/>
  <c r="V69" i="1"/>
  <c r="T69" i="1"/>
  <c r="R69" i="1"/>
  <c r="P69" i="1"/>
  <c r="N69" i="1"/>
  <c r="L69" i="1"/>
  <c r="J69" i="1"/>
  <c r="H69" i="1"/>
  <c r="F69" i="1"/>
  <c r="D69" i="1"/>
  <c r="B69" i="1"/>
  <c r="I77" i="1"/>
  <c r="H77" i="1"/>
  <c r="F77" i="1"/>
  <c r="D77" i="1"/>
  <c r="D78" i="1" s="1"/>
  <c r="C77" i="1"/>
  <c r="C78" i="1" s="1"/>
  <c r="E81" i="1" l="1"/>
  <c r="D81" i="1"/>
  <c r="F81" i="1" s="1"/>
  <c r="E80" i="1"/>
  <c r="D80" i="1"/>
  <c r="F80" i="1" s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F66" i="1"/>
  <c r="D66" i="1"/>
  <c r="B66" i="1"/>
  <c r="AJ53" i="1"/>
  <c r="AI53" i="1"/>
  <c r="AI54" i="1" s="1"/>
  <c r="AG53" i="1"/>
  <c r="AF53" i="1"/>
  <c r="AF54" i="1" s="1"/>
  <c r="AC53" i="1"/>
  <c r="AB53" i="1"/>
  <c r="AB54" i="1" s="1"/>
  <c r="AE53" i="1" l="1"/>
  <c r="AD53" i="1"/>
  <c r="AD54" i="1" s="1"/>
  <c r="AA53" i="1"/>
  <c r="Z53" i="1"/>
  <c r="Z54" i="1" s="1"/>
  <c r="Y53" i="1" l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X54" i="1" l="1"/>
  <c r="T54" i="1"/>
  <c r="V54" i="1"/>
  <c r="R54" i="1" l="1"/>
  <c r="H54" i="1"/>
  <c r="P54" i="1"/>
  <c r="L54" i="1"/>
  <c r="N54" i="1"/>
  <c r="J54" i="1"/>
  <c r="D54" i="1"/>
  <c r="F54" i="1"/>
  <c r="B54" i="1"/>
</calcChain>
</file>

<file path=xl/sharedStrings.xml><?xml version="1.0" encoding="utf-8"?>
<sst xmlns="http://schemas.openxmlformats.org/spreadsheetml/2006/main" count="95" uniqueCount="46">
  <si>
    <t>GP - BOOK</t>
  </si>
  <si>
    <t>Extra Hands</t>
  </si>
  <si>
    <t>GP-BOOK</t>
  </si>
  <si>
    <t>GP-ME</t>
  </si>
  <si>
    <t>LLS-BOOK</t>
  </si>
  <si>
    <t>LLS-ME</t>
  </si>
  <si>
    <t>Pulz-Book</t>
  </si>
  <si>
    <t>Pulz-me</t>
  </si>
  <si>
    <t>Pulz-Me</t>
  </si>
  <si>
    <t>CC--Book</t>
  </si>
  <si>
    <t>CC-BOOk</t>
  </si>
  <si>
    <t>CC-Me</t>
  </si>
  <si>
    <t>Overall</t>
  </si>
  <si>
    <t>STREAK</t>
  </si>
  <si>
    <t>Win</t>
  </si>
  <si>
    <t>Loss</t>
  </si>
  <si>
    <t>CC-CASH</t>
  </si>
  <si>
    <t>Matter?</t>
  </si>
  <si>
    <t>N</t>
  </si>
  <si>
    <t>Y</t>
  </si>
  <si>
    <t>Matter Rate</t>
  </si>
  <si>
    <t>Book</t>
  </si>
  <si>
    <t>ME</t>
  </si>
  <si>
    <t>6</t>
  </si>
  <si>
    <t>15</t>
  </si>
  <si>
    <t>6-4-1</t>
  </si>
  <si>
    <t>Me</t>
  </si>
  <si>
    <t>Site 1</t>
  </si>
  <si>
    <t>Site 2</t>
  </si>
  <si>
    <t>Site 3</t>
  </si>
  <si>
    <t>Site 4</t>
  </si>
  <si>
    <t>Perfect</t>
  </si>
  <si>
    <t>Matter Win%</t>
  </si>
  <si>
    <t>Don't matter win%</t>
  </si>
  <si>
    <t>Winnings</t>
  </si>
  <si>
    <t>ScienKen</t>
  </si>
  <si>
    <t>Longest Win Streak</t>
  </si>
  <si>
    <t>Longest Lose streak</t>
  </si>
  <si>
    <t>Win Streak</t>
  </si>
  <si>
    <t>Lose Streak</t>
  </si>
  <si>
    <t>Vs Sciameriken</t>
  </si>
  <si>
    <t>Not matter Win %</t>
  </si>
  <si>
    <t>Total Win %</t>
  </si>
  <si>
    <t>Table 1. By Site</t>
  </si>
  <si>
    <t>Table 2. All Sites</t>
  </si>
  <si>
    <t>Table 3. Cash on the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</si>
</sst>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0" borderId="0" xfId="0" applyFont="1"/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0" xfId="0" applyFont="1" applyFill="1"/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quotePrefix="1" applyNumberFormat="1" applyAlignment="1">
      <alignment horizontal="center"/>
    </xf>
    <xf numFmtId="14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10" borderId="0" xfId="0" applyFill="1" applyAlignment="1">
      <alignment horizontal="center"/>
    </xf>
    <xf numFmtId="0" fontId="4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9" fontId="2" fillId="10" borderId="1" xfId="0" applyNumberFormat="1" applyFont="1" applyFill="1" applyBorder="1" applyAlignment="1">
      <alignment horizontal="center"/>
    </xf>
    <xf numFmtId="6" fontId="2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2" fillId="11" borderId="1" xfId="0" applyFont="1" applyFill="1" applyBorder="1" applyAlignment="1">
      <alignment horizontal="center"/>
    </xf>
    <xf numFmtId="9" fontId="2" fillId="11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4" fillId="10" borderId="0" xfId="0" applyFont="1" applyFill="1" applyAlignment="1">
      <alignment horizontal="left"/>
    </xf>
    <xf numFmtId="8" fontId="2" fillId="10" borderId="1" xfId="0" applyNumberFormat="1" applyFont="1" applyFill="1" applyBorder="1" applyAlignment="1">
      <alignment horizontal="center"/>
    </xf>
    <xf numFmtId="14" fontId="0" fillId="10" borderId="1" xfId="0" quotePrefix="1" applyNumberFormat="1" applyFill="1" applyBorder="1" applyAlignment="1">
      <alignment horizontal="center"/>
    </xf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D41BF-B8C7-46A7-80AE-46C5602494A5}">
  <dimension ref="A1:AK112"/>
  <sheetViews>
    <sheetView tabSelected="1" zoomScale="85" zoomScaleNormal="85" workbookViewId="0">
      <pane ySplit="1" topLeftCell="A50" activePane="bottomLeft" state="frozen"/>
      <selection pane="bottomLeft" activeCell="W90" sqref="W90"/>
    </sheetView>
  </sheetViews>
  <sheetFormatPr defaultRowHeight="15" x14ac:dyDescent="0.25"/>
  <cols>
    <col min="2" max="3" width="16" style="1" bestFit="1" customWidth="1"/>
    <col min="4" max="4" width="14.7109375" style="1" bestFit="1" customWidth="1"/>
    <col min="5" max="9" width="9.140625" style="1"/>
    <col min="12" max="14" width="9.140625" style="1"/>
    <col min="15" max="15" width="21.28515625" style="1" customWidth="1"/>
    <col min="16" max="16" width="9.42578125" style="1" bestFit="1" customWidth="1"/>
    <col min="17" max="19" width="10" style="1" bestFit="1" customWidth="1"/>
    <col min="20" max="23" width="9.140625" style="1"/>
    <col min="24" max="24" width="15.28515625" style="1" customWidth="1"/>
    <col min="25" max="25" width="10.7109375" style="1" bestFit="1" customWidth="1"/>
    <col min="26" max="26" width="14.140625" style="1" bestFit="1" customWidth="1"/>
    <col min="27" max="28" width="9.140625" style="1"/>
    <col min="29" max="29" width="23.85546875" style="1" customWidth="1"/>
    <col min="30" max="30" width="10.7109375" style="1" bestFit="1" customWidth="1"/>
    <col min="31" max="33" width="9.140625" style="1"/>
    <col min="35" max="37" width="9.140625" style="1"/>
  </cols>
  <sheetData>
    <row r="1" spans="2:37" s="15" customFormat="1" x14ac:dyDescent="0.25">
      <c r="B1" s="12" t="s">
        <v>0</v>
      </c>
      <c r="C1" s="12" t="s">
        <v>2</v>
      </c>
      <c r="D1" s="12" t="s">
        <v>0</v>
      </c>
      <c r="E1" s="12" t="s">
        <v>2</v>
      </c>
      <c r="F1" s="13" t="s">
        <v>3</v>
      </c>
      <c r="G1" s="13" t="s">
        <v>3</v>
      </c>
      <c r="H1" s="13" t="s">
        <v>3</v>
      </c>
      <c r="I1" s="13" t="s">
        <v>3</v>
      </c>
      <c r="J1" s="14" t="s">
        <v>4</v>
      </c>
      <c r="K1" s="14"/>
      <c r="L1" s="19" t="s">
        <v>4</v>
      </c>
      <c r="M1" s="19"/>
      <c r="N1" s="16" t="s">
        <v>5</v>
      </c>
      <c r="O1" s="16"/>
      <c r="P1" s="16" t="s">
        <v>5</v>
      </c>
      <c r="Q1" s="16"/>
      <c r="R1" s="21" t="s">
        <v>6</v>
      </c>
      <c r="S1" s="21"/>
      <c r="T1" s="21" t="s">
        <v>6</v>
      </c>
      <c r="U1" s="21"/>
      <c r="V1" s="24" t="s">
        <v>7</v>
      </c>
      <c r="W1" s="25"/>
      <c r="X1" s="24" t="s">
        <v>8</v>
      </c>
      <c r="Y1" s="24"/>
      <c r="Z1" s="28" t="s">
        <v>9</v>
      </c>
      <c r="AA1" s="28"/>
      <c r="AB1" s="28" t="s">
        <v>10</v>
      </c>
      <c r="AC1" s="28"/>
      <c r="AD1" s="30" t="s">
        <v>11</v>
      </c>
      <c r="AE1" s="30"/>
      <c r="AF1" s="30" t="s">
        <v>11</v>
      </c>
      <c r="AG1" s="30"/>
      <c r="AI1" s="36" t="s">
        <v>16</v>
      </c>
      <c r="AJ1" s="36"/>
      <c r="AK1" s="36" t="s">
        <v>17</v>
      </c>
    </row>
    <row r="2" spans="2:37" x14ac:dyDescent="0.25">
      <c r="B2" s="8">
        <v>1</v>
      </c>
      <c r="C2" s="8">
        <v>1000</v>
      </c>
      <c r="D2" s="8">
        <v>0</v>
      </c>
      <c r="E2" s="8">
        <v>-2000</v>
      </c>
      <c r="F2" s="6">
        <v>1</v>
      </c>
      <c r="G2" s="6">
        <v>1000</v>
      </c>
      <c r="H2" s="6">
        <v>0</v>
      </c>
      <c r="I2" s="6">
        <v>-1000</v>
      </c>
      <c r="J2" s="7">
        <v>1</v>
      </c>
      <c r="K2" s="7">
        <v>2000</v>
      </c>
      <c r="L2" s="11">
        <v>1</v>
      </c>
      <c r="M2" s="11">
        <v>1000</v>
      </c>
      <c r="N2" s="8">
        <v>1</v>
      </c>
      <c r="O2" s="8">
        <v>1000</v>
      </c>
      <c r="P2" s="8">
        <v>0</v>
      </c>
      <c r="Q2" s="8">
        <v>-1000</v>
      </c>
      <c r="R2" s="22">
        <v>0.5</v>
      </c>
      <c r="S2" s="22">
        <v>0</v>
      </c>
      <c r="T2" s="22">
        <v>0</v>
      </c>
      <c r="U2" s="22">
        <v>-1000</v>
      </c>
      <c r="V2" s="26">
        <v>0</v>
      </c>
      <c r="W2" s="26">
        <v>-1000</v>
      </c>
      <c r="X2" s="26">
        <v>0</v>
      </c>
      <c r="Y2" s="26">
        <v>-2000</v>
      </c>
      <c r="Z2" s="8">
        <v>0</v>
      </c>
      <c r="AA2" s="8">
        <v>-1000</v>
      </c>
      <c r="AB2" s="29">
        <v>0</v>
      </c>
      <c r="AC2" s="29">
        <v>-1000</v>
      </c>
      <c r="AD2" s="6">
        <v>1</v>
      </c>
      <c r="AE2" s="6">
        <v>1000</v>
      </c>
      <c r="AF2" s="6">
        <v>0</v>
      </c>
      <c r="AG2" s="6">
        <v>-1000</v>
      </c>
      <c r="AI2" s="34">
        <v>0</v>
      </c>
      <c r="AJ2" s="34">
        <v>-0.5</v>
      </c>
    </row>
    <row r="3" spans="2:37" x14ac:dyDescent="0.25">
      <c r="B3" s="8">
        <v>0.5</v>
      </c>
      <c r="C3" s="8">
        <v>0</v>
      </c>
      <c r="D3" s="5">
        <v>1</v>
      </c>
      <c r="E3" s="5">
        <v>1000</v>
      </c>
      <c r="F3" s="6">
        <v>0</v>
      </c>
      <c r="G3" s="6">
        <v>-2000</v>
      </c>
      <c r="H3" s="8">
        <v>0</v>
      </c>
      <c r="I3" s="8">
        <v>-1000</v>
      </c>
      <c r="J3" s="10">
        <v>0</v>
      </c>
      <c r="K3" s="10">
        <v>-1000</v>
      </c>
      <c r="L3" s="11">
        <v>1</v>
      </c>
      <c r="M3" s="11">
        <v>1000</v>
      </c>
      <c r="N3" s="17">
        <v>1</v>
      </c>
      <c r="O3" s="17">
        <v>1500</v>
      </c>
      <c r="P3" s="8">
        <v>0</v>
      </c>
      <c r="Q3" s="8">
        <v>-1000</v>
      </c>
      <c r="R3" s="22">
        <v>0</v>
      </c>
      <c r="S3" s="22">
        <v>-1000</v>
      </c>
      <c r="T3" s="8">
        <v>1</v>
      </c>
      <c r="U3" s="8">
        <v>1000</v>
      </c>
      <c r="V3" s="8">
        <v>1</v>
      </c>
      <c r="W3" s="8">
        <v>500</v>
      </c>
      <c r="X3" s="8">
        <v>0</v>
      </c>
      <c r="Y3" s="8">
        <v>-1000</v>
      </c>
      <c r="Z3" s="8">
        <v>1</v>
      </c>
      <c r="AA3" s="8">
        <v>1000</v>
      </c>
      <c r="AB3" s="29">
        <v>0.5</v>
      </c>
      <c r="AC3" s="29">
        <v>0</v>
      </c>
      <c r="AD3" s="6">
        <v>1</v>
      </c>
      <c r="AE3" s="6">
        <v>2000</v>
      </c>
      <c r="AF3" s="6">
        <v>0</v>
      </c>
      <c r="AG3" s="6">
        <v>-1000</v>
      </c>
      <c r="AI3" s="34">
        <v>0</v>
      </c>
      <c r="AJ3" s="34">
        <v>-0.5</v>
      </c>
    </row>
    <row r="4" spans="2:37" x14ac:dyDescent="0.25">
      <c r="B4" s="8">
        <v>0</v>
      </c>
      <c r="C4" s="8">
        <v>-1000</v>
      </c>
      <c r="D4" s="5">
        <v>0.5</v>
      </c>
      <c r="E4" s="5">
        <v>0</v>
      </c>
      <c r="F4" s="6">
        <v>1</v>
      </c>
      <c r="G4" s="6">
        <v>1000</v>
      </c>
      <c r="H4" s="6">
        <v>0.5</v>
      </c>
      <c r="I4" s="6">
        <v>0</v>
      </c>
      <c r="J4" s="7">
        <v>0</v>
      </c>
      <c r="K4" s="7">
        <v>-1000</v>
      </c>
      <c r="L4" s="11">
        <v>0</v>
      </c>
      <c r="M4" s="11">
        <v>-1000</v>
      </c>
      <c r="N4" s="17">
        <v>1</v>
      </c>
      <c r="O4" s="17">
        <v>1000</v>
      </c>
      <c r="P4" s="17">
        <v>1</v>
      </c>
      <c r="Q4" s="17">
        <v>2000</v>
      </c>
      <c r="R4" s="8">
        <v>1</v>
      </c>
      <c r="S4" s="8">
        <v>1000</v>
      </c>
      <c r="T4" s="22">
        <v>0.5</v>
      </c>
      <c r="U4" s="22">
        <v>0</v>
      </c>
      <c r="V4" s="8">
        <v>0</v>
      </c>
      <c r="W4" s="8">
        <v>-1000</v>
      </c>
      <c r="X4" s="26">
        <v>0</v>
      </c>
      <c r="Y4" s="26">
        <v>-1000</v>
      </c>
      <c r="Z4" s="29">
        <v>0</v>
      </c>
      <c r="AA4" s="29">
        <v>-1000</v>
      </c>
      <c r="AB4" s="29">
        <v>0</v>
      </c>
      <c r="AC4" s="29">
        <v>-1000</v>
      </c>
      <c r="AD4" s="6">
        <v>0</v>
      </c>
      <c r="AE4" s="6">
        <v>-1000</v>
      </c>
      <c r="AF4" s="6">
        <v>0</v>
      </c>
      <c r="AG4" s="6">
        <v>-1000</v>
      </c>
      <c r="AI4" s="35">
        <v>0</v>
      </c>
      <c r="AJ4" s="35">
        <v>-0.5</v>
      </c>
      <c r="AK4" s="1" t="s">
        <v>18</v>
      </c>
    </row>
    <row r="5" spans="2:37" x14ac:dyDescent="0.25">
      <c r="B5" s="5">
        <v>0</v>
      </c>
      <c r="C5" s="5">
        <v>-1000</v>
      </c>
      <c r="D5" s="5">
        <v>0</v>
      </c>
      <c r="E5" s="5">
        <v>-1000</v>
      </c>
      <c r="F5" s="6">
        <v>1</v>
      </c>
      <c r="G5" s="6">
        <v>1000</v>
      </c>
      <c r="H5" s="6">
        <v>1</v>
      </c>
      <c r="I5" s="6">
        <v>1000</v>
      </c>
      <c r="J5" s="7">
        <v>0</v>
      </c>
      <c r="K5" s="7">
        <v>-1000</v>
      </c>
      <c r="L5" s="11">
        <v>1</v>
      </c>
      <c r="M5" s="11">
        <v>1000</v>
      </c>
      <c r="N5" s="8">
        <v>0</v>
      </c>
      <c r="O5" s="8">
        <v>-1000</v>
      </c>
      <c r="P5" s="8">
        <v>0</v>
      </c>
      <c r="Q5" s="8">
        <v>-1000</v>
      </c>
      <c r="R5" s="22">
        <v>1</v>
      </c>
      <c r="S5" s="22">
        <v>1000</v>
      </c>
      <c r="T5" s="22">
        <v>0</v>
      </c>
      <c r="U5" s="22">
        <v>-1000</v>
      </c>
      <c r="V5" s="8">
        <v>0</v>
      </c>
      <c r="W5" s="8">
        <v>-1000</v>
      </c>
      <c r="X5" s="26">
        <v>1</v>
      </c>
      <c r="Y5" s="26">
        <v>1000</v>
      </c>
      <c r="Z5" s="29">
        <v>0</v>
      </c>
      <c r="AA5" s="29">
        <v>-1000</v>
      </c>
      <c r="AB5" s="8">
        <v>1</v>
      </c>
      <c r="AC5" s="8">
        <v>1000</v>
      </c>
      <c r="AD5" s="6">
        <v>0</v>
      </c>
      <c r="AE5" s="6">
        <v>-1000</v>
      </c>
      <c r="AF5" s="8">
        <v>0</v>
      </c>
      <c r="AG5" s="8">
        <v>-1000</v>
      </c>
      <c r="AI5" s="32">
        <v>0.5</v>
      </c>
      <c r="AJ5" s="32">
        <v>0</v>
      </c>
    </row>
    <row r="6" spans="2:37" x14ac:dyDescent="0.25">
      <c r="B6" s="5">
        <v>0</v>
      </c>
      <c r="C6" s="5">
        <v>-1000</v>
      </c>
      <c r="D6" s="5">
        <v>1</v>
      </c>
      <c r="E6" s="5">
        <v>2000</v>
      </c>
      <c r="F6" s="6">
        <v>0.5</v>
      </c>
      <c r="G6" s="6">
        <v>0</v>
      </c>
      <c r="H6" s="8">
        <v>0</v>
      </c>
      <c r="I6" s="8">
        <v>-1000</v>
      </c>
      <c r="J6" s="7">
        <v>0</v>
      </c>
      <c r="K6" s="7">
        <v>-1000</v>
      </c>
      <c r="L6" s="11">
        <v>0.5</v>
      </c>
      <c r="M6" s="11">
        <v>0</v>
      </c>
      <c r="N6" s="17">
        <v>1</v>
      </c>
      <c r="O6" s="17">
        <v>2000</v>
      </c>
      <c r="P6" s="17">
        <v>0</v>
      </c>
      <c r="Q6" s="17">
        <v>-1000</v>
      </c>
      <c r="R6" s="8">
        <v>0</v>
      </c>
      <c r="S6" s="8">
        <v>-2000</v>
      </c>
      <c r="T6" s="22">
        <v>0</v>
      </c>
      <c r="U6" s="22">
        <v>-1000</v>
      </c>
      <c r="V6" s="26">
        <v>1</v>
      </c>
      <c r="W6" s="26">
        <v>1000</v>
      </c>
      <c r="X6" s="8">
        <v>0</v>
      </c>
      <c r="Y6" s="8">
        <v>-1000</v>
      </c>
      <c r="Z6" s="29">
        <v>0</v>
      </c>
      <c r="AA6" s="29">
        <v>-2000</v>
      </c>
      <c r="AB6" s="29">
        <v>1</v>
      </c>
      <c r="AC6" s="29">
        <v>1000</v>
      </c>
      <c r="AD6" s="6">
        <v>1</v>
      </c>
      <c r="AE6" s="6">
        <v>1500</v>
      </c>
      <c r="AF6" s="8">
        <v>0</v>
      </c>
      <c r="AG6" s="8">
        <v>-1000</v>
      </c>
      <c r="AI6" s="32">
        <v>1</v>
      </c>
      <c r="AJ6" s="32">
        <v>0.5</v>
      </c>
    </row>
    <row r="7" spans="2:37" x14ac:dyDescent="0.25">
      <c r="B7" s="5">
        <v>1</v>
      </c>
      <c r="C7" s="5">
        <v>1000</v>
      </c>
      <c r="D7" s="5">
        <v>1</v>
      </c>
      <c r="E7" s="5">
        <v>1000</v>
      </c>
      <c r="F7" s="6">
        <v>1</v>
      </c>
      <c r="G7" s="6">
        <v>1000</v>
      </c>
      <c r="H7" s="6">
        <v>1</v>
      </c>
      <c r="I7" s="6">
        <v>1000</v>
      </c>
      <c r="J7" s="7">
        <v>0</v>
      </c>
      <c r="K7" s="7">
        <v>-1000</v>
      </c>
      <c r="L7" s="8">
        <v>1</v>
      </c>
      <c r="M7" s="8">
        <v>1000</v>
      </c>
      <c r="N7" s="17">
        <v>1</v>
      </c>
      <c r="O7" s="17">
        <v>1000</v>
      </c>
      <c r="P7" s="8">
        <v>0</v>
      </c>
      <c r="Q7" s="8">
        <v>-1000</v>
      </c>
      <c r="R7" s="22">
        <v>1</v>
      </c>
      <c r="S7" s="22">
        <v>1000</v>
      </c>
      <c r="T7" s="22">
        <v>1</v>
      </c>
      <c r="U7" s="22">
        <v>1000</v>
      </c>
      <c r="V7" s="26">
        <v>0.5</v>
      </c>
      <c r="W7" s="26">
        <v>0</v>
      </c>
      <c r="X7" s="26">
        <v>1</v>
      </c>
      <c r="Y7" s="26">
        <v>1000</v>
      </c>
      <c r="Z7" s="29">
        <v>1</v>
      </c>
      <c r="AA7" s="29">
        <v>2000</v>
      </c>
      <c r="AB7" s="29">
        <v>0</v>
      </c>
      <c r="AC7" s="29">
        <v>-1000</v>
      </c>
      <c r="AD7" s="6">
        <v>0</v>
      </c>
      <c r="AE7" s="6">
        <v>-1000</v>
      </c>
      <c r="AF7" s="8">
        <v>0</v>
      </c>
      <c r="AG7" s="8">
        <v>-1000</v>
      </c>
      <c r="AI7" s="32">
        <v>1</v>
      </c>
      <c r="AJ7" s="32">
        <v>0.5</v>
      </c>
    </row>
    <row r="8" spans="2:37" x14ac:dyDescent="0.25">
      <c r="B8" s="5">
        <v>1</v>
      </c>
      <c r="C8" s="5">
        <v>2000</v>
      </c>
      <c r="D8" s="8">
        <v>1</v>
      </c>
      <c r="E8" s="8">
        <v>1000</v>
      </c>
      <c r="F8" s="6">
        <v>0.5</v>
      </c>
      <c r="G8" s="6">
        <v>0</v>
      </c>
      <c r="H8" s="6">
        <v>0</v>
      </c>
      <c r="I8" s="6">
        <v>-1000</v>
      </c>
      <c r="J8" s="10">
        <v>0.5</v>
      </c>
      <c r="K8" s="10">
        <v>0</v>
      </c>
      <c r="L8" s="11">
        <v>0</v>
      </c>
      <c r="M8" s="11">
        <v>-1000</v>
      </c>
      <c r="N8" s="8">
        <v>0</v>
      </c>
      <c r="O8" s="8">
        <v>-1000</v>
      </c>
      <c r="P8" s="17">
        <v>0.5</v>
      </c>
      <c r="Q8" s="17">
        <v>0</v>
      </c>
      <c r="R8" s="22">
        <v>1</v>
      </c>
      <c r="S8" s="22">
        <v>1000</v>
      </c>
      <c r="T8" s="8">
        <v>0</v>
      </c>
      <c r="U8" s="8">
        <v>-1000</v>
      </c>
      <c r="V8" s="8">
        <v>0</v>
      </c>
      <c r="W8" s="8">
        <v>-1000</v>
      </c>
      <c r="X8" s="26">
        <v>0</v>
      </c>
      <c r="Y8" s="26">
        <v>-1000</v>
      </c>
      <c r="Z8" s="8">
        <v>1</v>
      </c>
      <c r="AA8" s="8">
        <v>1000</v>
      </c>
      <c r="AB8" s="8">
        <v>0</v>
      </c>
      <c r="AC8" s="8">
        <v>-1000</v>
      </c>
      <c r="AD8" s="8">
        <v>0</v>
      </c>
      <c r="AE8" s="8">
        <v>-1000</v>
      </c>
      <c r="AF8" s="6">
        <v>1</v>
      </c>
      <c r="AG8" s="6">
        <v>1000</v>
      </c>
      <c r="AI8" s="32">
        <v>1</v>
      </c>
      <c r="AJ8" s="32">
        <v>0.5</v>
      </c>
    </row>
    <row r="9" spans="2:37" x14ac:dyDescent="0.25">
      <c r="B9" s="8">
        <v>0</v>
      </c>
      <c r="C9" s="8">
        <v>-2000</v>
      </c>
      <c r="D9" s="8">
        <v>0</v>
      </c>
      <c r="E9" s="8">
        <v>-1000</v>
      </c>
      <c r="F9" s="6">
        <v>1</v>
      </c>
      <c r="G9" s="6">
        <v>1000</v>
      </c>
      <c r="H9" s="6">
        <v>0</v>
      </c>
      <c r="I9" s="6">
        <v>-1000</v>
      </c>
      <c r="J9" s="7">
        <v>0.5</v>
      </c>
      <c r="K9" s="7">
        <v>0</v>
      </c>
      <c r="L9" s="8">
        <v>0.5</v>
      </c>
      <c r="M9" s="8">
        <v>0</v>
      </c>
      <c r="N9" s="17">
        <v>0</v>
      </c>
      <c r="O9" s="17">
        <v>-1000</v>
      </c>
      <c r="P9" s="17">
        <v>0</v>
      </c>
      <c r="Q9" s="17">
        <v>-1000</v>
      </c>
      <c r="R9" s="22">
        <v>0</v>
      </c>
      <c r="S9" s="22">
        <v>-1000</v>
      </c>
      <c r="T9" s="22">
        <v>1</v>
      </c>
      <c r="U9" s="22">
        <v>1000</v>
      </c>
      <c r="V9" s="8">
        <v>0</v>
      </c>
      <c r="W9" s="8">
        <v>-1000</v>
      </c>
      <c r="X9" s="8">
        <v>0</v>
      </c>
      <c r="Y9" s="8">
        <v>-1000</v>
      </c>
      <c r="Z9" s="8">
        <v>1</v>
      </c>
      <c r="AA9" s="8">
        <v>1000</v>
      </c>
      <c r="AB9" s="29">
        <v>0</v>
      </c>
      <c r="AC9" s="29">
        <v>-1000</v>
      </c>
      <c r="AD9" s="8">
        <v>1</v>
      </c>
      <c r="AE9" s="8">
        <v>1000</v>
      </c>
      <c r="AF9" s="8">
        <v>0</v>
      </c>
      <c r="AG9" s="8">
        <v>-1000</v>
      </c>
      <c r="AI9" s="32">
        <v>0</v>
      </c>
      <c r="AJ9" s="32">
        <v>-0.5</v>
      </c>
    </row>
    <row r="10" spans="2:37" x14ac:dyDescent="0.25">
      <c r="B10" s="8">
        <v>0.5</v>
      </c>
      <c r="C10" s="8">
        <v>0</v>
      </c>
      <c r="D10" s="8">
        <v>0</v>
      </c>
      <c r="E10" s="8">
        <v>-1000</v>
      </c>
      <c r="F10" s="6">
        <v>0</v>
      </c>
      <c r="G10" s="6">
        <v>-1000</v>
      </c>
      <c r="H10" s="6">
        <v>0</v>
      </c>
      <c r="I10" s="6">
        <v>-1000</v>
      </c>
      <c r="J10" s="7">
        <v>1</v>
      </c>
      <c r="K10" s="7">
        <v>1000</v>
      </c>
      <c r="L10" s="8">
        <v>0</v>
      </c>
      <c r="M10" s="8">
        <v>-1000</v>
      </c>
      <c r="N10" s="8">
        <v>0</v>
      </c>
      <c r="O10" s="8">
        <v>-1000</v>
      </c>
      <c r="P10" s="8">
        <v>1</v>
      </c>
      <c r="Q10" s="8">
        <v>1000</v>
      </c>
      <c r="R10" s="8">
        <v>1</v>
      </c>
      <c r="S10" s="8">
        <v>1000</v>
      </c>
      <c r="T10" s="8">
        <v>0</v>
      </c>
      <c r="U10" s="8">
        <v>-1000</v>
      </c>
      <c r="V10" s="26">
        <v>1</v>
      </c>
      <c r="W10" s="26">
        <v>1000</v>
      </c>
      <c r="X10" s="8">
        <v>0</v>
      </c>
      <c r="Y10" s="8">
        <v>-1000</v>
      </c>
      <c r="Z10" s="29">
        <v>1</v>
      </c>
      <c r="AA10" s="29">
        <v>1000</v>
      </c>
      <c r="AB10" s="29">
        <v>1</v>
      </c>
      <c r="AC10" s="29">
        <v>1000</v>
      </c>
      <c r="AD10" s="6">
        <v>0</v>
      </c>
      <c r="AE10" s="6">
        <v>-1000</v>
      </c>
      <c r="AF10" s="8">
        <v>0</v>
      </c>
      <c r="AG10" s="8">
        <v>-1000</v>
      </c>
      <c r="AI10" s="33">
        <v>1</v>
      </c>
      <c r="AJ10" s="33">
        <v>0.5</v>
      </c>
      <c r="AK10" s="1" t="s">
        <v>19</v>
      </c>
    </row>
    <row r="11" spans="2:37" x14ac:dyDescent="0.25">
      <c r="B11" s="5">
        <v>0</v>
      </c>
      <c r="C11" s="5">
        <v>-1000</v>
      </c>
      <c r="D11" s="5">
        <v>0</v>
      </c>
      <c r="E11" s="5">
        <v>-1000</v>
      </c>
      <c r="F11" s="8">
        <v>0</v>
      </c>
      <c r="G11" s="8">
        <v>-1000</v>
      </c>
      <c r="H11" s="6">
        <v>1</v>
      </c>
      <c r="I11" s="6">
        <v>1000</v>
      </c>
      <c r="J11" s="10">
        <v>0</v>
      </c>
      <c r="K11" s="10">
        <v>-1000</v>
      </c>
      <c r="L11" s="8">
        <v>0</v>
      </c>
      <c r="M11" s="8">
        <v>-1000</v>
      </c>
      <c r="N11" s="17">
        <v>0</v>
      </c>
      <c r="O11" s="17">
        <v>-1000</v>
      </c>
      <c r="P11" s="17">
        <v>1</v>
      </c>
      <c r="Q11" s="17">
        <v>1500</v>
      </c>
      <c r="R11" s="8">
        <v>0</v>
      </c>
      <c r="S11" s="8">
        <v>-1000</v>
      </c>
      <c r="T11" s="8">
        <v>0</v>
      </c>
      <c r="U11" s="8">
        <v>-1000</v>
      </c>
      <c r="V11" s="8">
        <v>1</v>
      </c>
      <c r="W11" s="8">
        <v>1000</v>
      </c>
      <c r="X11" s="8">
        <v>0</v>
      </c>
      <c r="Y11" s="8">
        <v>-1000</v>
      </c>
      <c r="Z11" s="29">
        <v>0.5</v>
      </c>
      <c r="AA11" s="29">
        <v>0</v>
      </c>
      <c r="AB11" s="8">
        <v>0</v>
      </c>
      <c r="AC11" s="8">
        <v>-1000</v>
      </c>
      <c r="AD11" s="6">
        <v>0</v>
      </c>
      <c r="AE11" s="6">
        <v>-2000</v>
      </c>
      <c r="AF11" s="6">
        <v>1</v>
      </c>
      <c r="AG11" s="6">
        <v>1000</v>
      </c>
      <c r="AI11" s="33">
        <v>0</v>
      </c>
      <c r="AJ11" s="33">
        <v>-0.5</v>
      </c>
      <c r="AK11" s="1" t="s">
        <v>18</v>
      </c>
    </row>
    <row r="12" spans="2:37" x14ac:dyDescent="0.25">
      <c r="B12" s="5">
        <v>1</v>
      </c>
      <c r="C12" s="5">
        <v>1000</v>
      </c>
      <c r="D12" s="8">
        <v>1</v>
      </c>
      <c r="E12" s="8">
        <v>2000</v>
      </c>
      <c r="F12" s="6">
        <v>0.5</v>
      </c>
      <c r="G12" s="6">
        <v>0</v>
      </c>
      <c r="H12" s="8">
        <v>1</v>
      </c>
      <c r="I12" s="8">
        <v>1000</v>
      </c>
      <c r="J12" s="10">
        <v>0</v>
      </c>
      <c r="K12" s="10">
        <v>-1000</v>
      </c>
      <c r="L12" s="8">
        <v>0</v>
      </c>
      <c r="M12" s="8">
        <v>-1000</v>
      </c>
      <c r="N12" s="17">
        <v>0</v>
      </c>
      <c r="O12" s="17">
        <v>-1000</v>
      </c>
      <c r="P12" s="17">
        <v>1</v>
      </c>
      <c r="Q12" s="17">
        <v>1000</v>
      </c>
      <c r="R12" s="8">
        <v>0</v>
      </c>
      <c r="S12" s="8">
        <v>-2000</v>
      </c>
      <c r="T12" s="22">
        <v>0</v>
      </c>
      <c r="U12" s="22">
        <v>-1000</v>
      </c>
      <c r="V12" s="8">
        <v>0</v>
      </c>
      <c r="W12" s="8">
        <v>-1000</v>
      </c>
      <c r="X12" s="26">
        <v>1</v>
      </c>
      <c r="Y12" s="26">
        <v>1000</v>
      </c>
      <c r="Z12" s="29">
        <v>1</v>
      </c>
      <c r="AA12" s="29">
        <v>1500</v>
      </c>
      <c r="AB12" s="8">
        <v>0</v>
      </c>
      <c r="AC12" s="8">
        <v>-1000</v>
      </c>
      <c r="AD12" s="8">
        <v>0</v>
      </c>
      <c r="AE12" s="8">
        <v>-1000</v>
      </c>
      <c r="AF12" s="6">
        <v>1</v>
      </c>
      <c r="AG12" s="6">
        <v>1000</v>
      </c>
      <c r="AI12" s="32">
        <v>0</v>
      </c>
      <c r="AJ12" s="32">
        <v>-0.5</v>
      </c>
    </row>
    <row r="13" spans="2:37" x14ac:dyDescent="0.25">
      <c r="B13" s="5">
        <v>1</v>
      </c>
      <c r="C13" s="5">
        <v>1000</v>
      </c>
      <c r="D13" s="8">
        <v>0.5</v>
      </c>
      <c r="E13" s="8">
        <v>0</v>
      </c>
      <c r="F13" s="6">
        <v>1</v>
      </c>
      <c r="G13" s="6">
        <v>1000</v>
      </c>
      <c r="H13" s="6">
        <v>1</v>
      </c>
      <c r="I13" s="6">
        <v>2000</v>
      </c>
      <c r="J13" s="7">
        <v>0</v>
      </c>
      <c r="K13" s="7">
        <v>-1000</v>
      </c>
      <c r="L13" s="11">
        <v>0</v>
      </c>
      <c r="M13" s="11">
        <v>-2000</v>
      </c>
      <c r="N13" s="17">
        <v>0</v>
      </c>
      <c r="O13" s="17">
        <v>-1000</v>
      </c>
      <c r="P13" s="17">
        <v>0</v>
      </c>
      <c r="Q13" s="17">
        <v>-1000</v>
      </c>
      <c r="R13" s="22">
        <v>0</v>
      </c>
      <c r="S13" s="22">
        <v>-1000</v>
      </c>
      <c r="T13" s="22">
        <v>1</v>
      </c>
      <c r="U13" s="22">
        <v>1000</v>
      </c>
      <c r="V13" s="8">
        <v>0</v>
      </c>
      <c r="W13" s="8">
        <v>-1000</v>
      </c>
      <c r="X13" s="26">
        <v>1</v>
      </c>
      <c r="Y13" s="26">
        <v>1000</v>
      </c>
      <c r="Z13" s="29">
        <v>1</v>
      </c>
      <c r="AA13" s="29">
        <v>1000</v>
      </c>
      <c r="AB13" s="29">
        <v>0</v>
      </c>
      <c r="AC13" s="29">
        <v>-1000</v>
      </c>
      <c r="AD13" s="6">
        <v>0</v>
      </c>
      <c r="AE13" s="6">
        <v>-1000</v>
      </c>
      <c r="AF13" s="6">
        <v>0</v>
      </c>
      <c r="AG13" s="6">
        <v>-1000</v>
      </c>
      <c r="AI13" s="33">
        <v>0</v>
      </c>
      <c r="AJ13" s="33">
        <v>-1</v>
      </c>
      <c r="AK13" s="1" t="s">
        <v>19</v>
      </c>
    </row>
    <row r="14" spans="2:37" x14ac:dyDescent="0.25">
      <c r="B14" s="5">
        <v>0.5</v>
      </c>
      <c r="C14" s="5">
        <v>0</v>
      </c>
      <c r="D14" s="5">
        <v>1</v>
      </c>
      <c r="E14" s="5">
        <v>1000</v>
      </c>
      <c r="F14" s="6">
        <v>0</v>
      </c>
      <c r="G14" s="6">
        <v>-1000</v>
      </c>
      <c r="H14" s="6">
        <v>0</v>
      </c>
      <c r="I14" s="6">
        <v>-1000</v>
      </c>
      <c r="J14" s="7">
        <v>1</v>
      </c>
      <c r="K14" s="7">
        <v>1000</v>
      </c>
      <c r="L14" s="11">
        <v>0</v>
      </c>
      <c r="M14" s="11">
        <v>-1000</v>
      </c>
      <c r="N14" s="8">
        <v>0</v>
      </c>
      <c r="O14" s="8">
        <v>-1000</v>
      </c>
      <c r="P14" s="17">
        <v>0.5</v>
      </c>
      <c r="Q14" s="17">
        <v>0</v>
      </c>
      <c r="R14" s="22">
        <v>1</v>
      </c>
      <c r="S14" s="22">
        <v>1500</v>
      </c>
      <c r="T14" s="8">
        <v>0</v>
      </c>
      <c r="U14" s="8">
        <v>-1000</v>
      </c>
      <c r="V14" s="8">
        <v>1</v>
      </c>
      <c r="W14" s="8">
        <v>1000</v>
      </c>
      <c r="X14" s="8">
        <v>1</v>
      </c>
      <c r="Y14" s="8">
        <v>1000</v>
      </c>
      <c r="Z14" s="29">
        <v>1</v>
      </c>
      <c r="AA14" s="29">
        <v>2000</v>
      </c>
      <c r="AB14" s="8">
        <v>0</v>
      </c>
      <c r="AC14" s="8">
        <v>-1000</v>
      </c>
      <c r="AD14" s="6">
        <v>0</v>
      </c>
      <c r="AE14" s="6">
        <v>-1000</v>
      </c>
      <c r="AF14" s="6">
        <v>0</v>
      </c>
      <c r="AG14" s="6">
        <v>-1000</v>
      </c>
      <c r="AI14" s="32">
        <v>0</v>
      </c>
      <c r="AJ14" s="32">
        <v>-0.5</v>
      </c>
    </row>
    <row r="15" spans="2:37" x14ac:dyDescent="0.25">
      <c r="B15" s="5">
        <v>0</v>
      </c>
      <c r="C15" s="5">
        <v>-1000</v>
      </c>
      <c r="D15" s="5">
        <v>1</v>
      </c>
      <c r="E15" s="5">
        <v>1000</v>
      </c>
      <c r="F15" s="6">
        <v>1</v>
      </c>
      <c r="G15" s="6">
        <v>1000</v>
      </c>
      <c r="H15" s="6">
        <v>1</v>
      </c>
      <c r="I15" s="6">
        <v>1000</v>
      </c>
      <c r="J15" s="7">
        <v>0.5</v>
      </c>
      <c r="K15" s="7">
        <v>0</v>
      </c>
      <c r="L15" s="11">
        <v>1</v>
      </c>
      <c r="M15" s="11">
        <v>1000</v>
      </c>
      <c r="N15" s="17">
        <v>1</v>
      </c>
      <c r="O15" s="17">
        <v>1500</v>
      </c>
      <c r="P15" s="8">
        <v>1</v>
      </c>
      <c r="Q15" s="8">
        <v>1000</v>
      </c>
      <c r="R15" s="22">
        <v>0.5</v>
      </c>
      <c r="S15" s="22">
        <v>0</v>
      </c>
      <c r="T15" s="22">
        <v>0</v>
      </c>
      <c r="U15" s="22">
        <v>-1000</v>
      </c>
      <c r="V15" s="26">
        <v>0</v>
      </c>
      <c r="W15" s="26">
        <v>-2000</v>
      </c>
      <c r="X15" s="26">
        <v>1</v>
      </c>
      <c r="Y15" s="26">
        <v>1000</v>
      </c>
      <c r="Z15" s="29">
        <v>1</v>
      </c>
      <c r="AA15" s="29">
        <v>1000</v>
      </c>
      <c r="AB15" s="29">
        <v>1</v>
      </c>
      <c r="AC15" s="29">
        <v>1000</v>
      </c>
      <c r="AD15" s="8">
        <v>0</v>
      </c>
      <c r="AE15" s="8">
        <v>-1000</v>
      </c>
      <c r="AF15" s="6">
        <v>1</v>
      </c>
      <c r="AG15" s="6">
        <v>1000</v>
      </c>
      <c r="AI15" s="32">
        <v>1</v>
      </c>
      <c r="AJ15" s="32">
        <v>0.5</v>
      </c>
    </row>
    <row r="16" spans="2:37" x14ac:dyDescent="0.25">
      <c r="B16" s="8">
        <v>0</v>
      </c>
      <c r="C16" s="8">
        <v>-1000</v>
      </c>
      <c r="D16" s="5">
        <v>1</v>
      </c>
      <c r="E16" s="5">
        <v>1000</v>
      </c>
      <c r="F16" s="6">
        <v>0.5</v>
      </c>
      <c r="G16" s="6">
        <v>0</v>
      </c>
      <c r="H16" s="6">
        <v>1</v>
      </c>
      <c r="I16" s="6">
        <v>1000</v>
      </c>
      <c r="J16" s="10">
        <v>0</v>
      </c>
      <c r="K16" s="10">
        <v>-1000</v>
      </c>
      <c r="L16" s="8">
        <v>0</v>
      </c>
      <c r="M16" s="8">
        <v>-2000</v>
      </c>
      <c r="N16" s="8">
        <v>0</v>
      </c>
      <c r="O16" s="8">
        <v>-1000</v>
      </c>
      <c r="P16" s="17">
        <v>0</v>
      </c>
      <c r="Q16" s="17">
        <v>-1000</v>
      </c>
      <c r="R16" s="22">
        <v>1</v>
      </c>
      <c r="S16" s="22">
        <v>1000</v>
      </c>
      <c r="T16" s="22">
        <v>0.5</v>
      </c>
      <c r="U16" s="22">
        <v>0</v>
      </c>
      <c r="V16" s="26">
        <v>1</v>
      </c>
      <c r="W16" s="26">
        <v>1000</v>
      </c>
      <c r="X16" s="26">
        <v>1</v>
      </c>
      <c r="Y16" s="26">
        <v>2000</v>
      </c>
      <c r="Z16" s="29">
        <v>0</v>
      </c>
      <c r="AA16" s="29">
        <v>-1000</v>
      </c>
      <c r="AB16" s="29">
        <v>1</v>
      </c>
      <c r="AC16" s="29">
        <v>1000</v>
      </c>
      <c r="AD16" s="6">
        <v>0</v>
      </c>
      <c r="AE16" s="6">
        <v>-1000</v>
      </c>
      <c r="AF16" s="6">
        <v>0.5</v>
      </c>
      <c r="AG16" s="6">
        <v>0</v>
      </c>
      <c r="AI16" s="32">
        <v>0</v>
      </c>
      <c r="AJ16" s="32">
        <v>-0.5</v>
      </c>
    </row>
    <row r="17" spans="2:37" x14ac:dyDescent="0.25">
      <c r="B17" s="5">
        <v>0</v>
      </c>
      <c r="C17" s="5">
        <v>-1000</v>
      </c>
      <c r="D17" s="5">
        <v>0.5</v>
      </c>
      <c r="E17" s="5">
        <v>0</v>
      </c>
      <c r="F17" s="8">
        <v>0</v>
      </c>
      <c r="G17" s="8">
        <v>-1000</v>
      </c>
      <c r="H17" s="8">
        <v>1</v>
      </c>
      <c r="I17" s="8">
        <v>1000</v>
      </c>
      <c r="J17" s="7">
        <v>1</v>
      </c>
      <c r="K17" s="7">
        <v>3000</v>
      </c>
      <c r="L17" s="8">
        <v>1</v>
      </c>
      <c r="M17" s="8">
        <v>2000</v>
      </c>
      <c r="N17" s="17">
        <v>0</v>
      </c>
      <c r="O17" s="17">
        <v>-1000</v>
      </c>
      <c r="P17" s="17">
        <v>0</v>
      </c>
      <c r="Q17" s="17">
        <v>-1000</v>
      </c>
      <c r="R17" s="22">
        <v>0.5</v>
      </c>
      <c r="S17" s="22">
        <v>0</v>
      </c>
      <c r="T17" s="22">
        <v>1</v>
      </c>
      <c r="U17" s="22">
        <v>1000</v>
      </c>
      <c r="V17" s="26">
        <v>0.5</v>
      </c>
      <c r="W17" s="26">
        <v>0</v>
      </c>
      <c r="X17" s="8">
        <v>0.5</v>
      </c>
      <c r="Y17" s="8">
        <v>0</v>
      </c>
      <c r="Z17" s="29">
        <v>1</v>
      </c>
      <c r="AA17" s="29">
        <v>1000</v>
      </c>
      <c r="AB17" s="8">
        <v>0</v>
      </c>
      <c r="AC17" s="8">
        <v>-1000</v>
      </c>
      <c r="AD17" s="6">
        <v>0</v>
      </c>
      <c r="AE17" s="6">
        <v>-1000</v>
      </c>
      <c r="AF17" s="6">
        <v>0</v>
      </c>
      <c r="AG17" s="6">
        <v>-1000</v>
      </c>
      <c r="AI17" s="32">
        <v>1</v>
      </c>
      <c r="AJ17" s="32">
        <v>0.5</v>
      </c>
    </row>
    <row r="18" spans="2:37" x14ac:dyDescent="0.25">
      <c r="B18" s="5">
        <v>0</v>
      </c>
      <c r="C18" s="5">
        <v>-1000</v>
      </c>
      <c r="D18" s="5">
        <v>0</v>
      </c>
      <c r="E18" s="5">
        <v>-1000</v>
      </c>
      <c r="F18" s="6">
        <v>1</v>
      </c>
      <c r="G18" s="6">
        <v>2000</v>
      </c>
      <c r="H18" s="6">
        <v>0</v>
      </c>
      <c r="I18" s="6">
        <v>-1000</v>
      </c>
      <c r="J18" s="10">
        <v>0.5</v>
      </c>
      <c r="K18" s="10">
        <v>0</v>
      </c>
      <c r="L18" s="11">
        <v>1</v>
      </c>
      <c r="M18" s="11">
        <v>1000</v>
      </c>
      <c r="N18" s="17">
        <v>0</v>
      </c>
      <c r="O18" s="17">
        <v>-1000</v>
      </c>
      <c r="P18" s="17">
        <v>1</v>
      </c>
      <c r="Q18" s="17">
        <v>1000</v>
      </c>
      <c r="R18" s="8">
        <v>1</v>
      </c>
      <c r="S18" s="8">
        <v>1000</v>
      </c>
      <c r="T18" s="8">
        <v>1</v>
      </c>
      <c r="U18" s="8">
        <v>1000</v>
      </c>
      <c r="V18" s="26">
        <v>0</v>
      </c>
      <c r="W18" s="26">
        <v>-2000</v>
      </c>
      <c r="X18" s="26">
        <v>1</v>
      </c>
      <c r="Y18" s="26">
        <v>1000</v>
      </c>
      <c r="Z18" s="29">
        <v>0</v>
      </c>
      <c r="AA18" s="29">
        <v>-2000</v>
      </c>
      <c r="AB18" s="29">
        <v>1</v>
      </c>
      <c r="AC18" s="29">
        <v>1000</v>
      </c>
      <c r="AD18" s="6">
        <v>1</v>
      </c>
      <c r="AE18" s="6">
        <v>1000</v>
      </c>
      <c r="AF18" s="8">
        <v>0</v>
      </c>
      <c r="AG18" s="8">
        <v>-1000</v>
      </c>
      <c r="AI18" s="32">
        <v>0</v>
      </c>
      <c r="AJ18" s="32">
        <v>-0.5</v>
      </c>
    </row>
    <row r="19" spans="2:37" x14ac:dyDescent="0.25">
      <c r="B19" s="5">
        <v>1</v>
      </c>
      <c r="C19" s="5">
        <v>1000</v>
      </c>
      <c r="D19" s="5">
        <v>0</v>
      </c>
      <c r="E19" s="5">
        <v>-1000</v>
      </c>
      <c r="F19" s="8">
        <v>0</v>
      </c>
      <c r="G19" s="8">
        <v>-1000</v>
      </c>
      <c r="H19" s="8">
        <v>0</v>
      </c>
      <c r="I19" s="8">
        <v>-1000</v>
      </c>
      <c r="J19" s="7">
        <v>0</v>
      </c>
      <c r="K19" s="7">
        <v>-1000</v>
      </c>
      <c r="L19" s="8">
        <v>0</v>
      </c>
      <c r="M19" s="8">
        <v>-1000</v>
      </c>
      <c r="N19" s="8">
        <v>0</v>
      </c>
      <c r="O19" s="8">
        <v>-1000</v>
      </c>
      <c r="P19" s="17">
        <v>0.5</v>
      </c>
      <c r="Q19" s="17">
        <v>0</v>
      </c>
      <c r="R19" s="22">
        <v>0.5</v>
      </c>
      <c r="S19" s="22">
        <v>0</v>
      </c>
      <c r="T19" s="22">
        <v>1</v>
      </c>
      <c r="U19" s="22">
        <v>1000</v>
      </c>
      <c r="V19" s="26">
        <v>1</v>
      </c>
      <c r="W19" s="26">
        <v>1000</v>
      </c>
      <c r="X19" s="8">
        <v>0</v>
      </c>
      <c r="Y19" s="8">
        <v>-1000</v>
      </c>
      <c r="Z19" s="29">
        <v>1</v>
      </c>
      <c r="AA19" s="29">
        <v>1000</v>
      </c>
      <c r="AB19" s="29">
        <v>0</v>
      </c>
      <c r="AC19" s="29">
        <v>-1000</v>
      </c>
      <c r="AD19" s="8">
        <v>0</v>
      </c>
      <c r="AE19" s="8">
        <v>-1000</v>
      </c>
      <c r="AF19" s="6">
        <v>0.5</v>
      </c>
      <c r="AG19" s="6">
        <v>0</v>
      </c>
      <c r="AI19" s="32">
        <v>0.5</v>
      </c>
      <c r="AJ19" s="32">
        <v>0</v>
      </c>
    </row>
    <row r="20" spans="2:37" x14ac:dyDescent="0.25">
      <c r="B20" s="5">
        <v>0.5</v>
      </c>
      <c r="C20" s="5">
        <v>0</v>
      </c>
      <c r="D20" s="8">
        <v>0.5</v>
      </c>
      <c r="E20" s="8">
        <v>0</v>
      </c>
      <c r="F20" s="6">
        <v>0</v>
      </c>
      <c r="G20" s="6">
        <v>-1000</v>
      </c>
      <c r="H20" s="6">
        <v>1</v>
      </c>
      <c r="I20" s="6">
        <v>1000</v>
      </c>
      <c r="J20" s="7">
        <v>0</v>
      </c>
      <c r="K20" s="7">
        <v>-1000</v>
      </c>
      <c r="L20" s="8">
        <v>1</v>
      </c>
      <c r="M20" s="8">
        <v>2000</v>
      </c>
      <c r="N20" s="17">
        <v>0</v>
      </c>
      <c r="O20" s="17">
        <v>-1000</v>
      </c>
      <c r="P20" s="17">
        <v>1</v>
      </c>
      <c r="Q20" s="17">
        <v>500</v>
      </c>
      <c r="R20" s="8">
        <v>1</v>
      </c>
      <c r="S20" s="8">
        <v>1000</v>
      </c>
      <c r="T20" s="22">
        <v>1</v>
      </c>
      <c r="U20" s="22">
        <v>1500</v>
      </c>
      <c r="V20" s="26">
        <v>1</v>
      </c>
      <c r="W20" s="26">
        <v>1000</v>
      </c>
      <c r="X20" s="26">
        <v>0</v>
      </c>
      <c r="Y20" s="26">
        <v>-1000</v>
      </c>
      <c r="Z20" s="29">
        <v>0</v>
      </c>
      <c r="AA20" s="29">
        <v>-1000</v>
      </c>
      <c r="AB20" s="29">
        <v>0.5</v>
      </c>
      <c r="AC20" s="29">
        <v>0</v>
      </c>
      <c r="AD20" s="6">
        <v>1</v>
      </c>
      <c r="AE20" s="6">
        <v>1000</v>
      </c>
      <c r="AF20" s="6">
        <v>0</v>
      </c>
      <c r="AG20" s="6">
        <v>-1000</v>
      </c>
      <c r="AI20" s="3">
        <v>1</v>
      </c>
      <c r="AJ20" s="3">
        <v>0.5</v>
      </c>
    </row>
    <row r="21" spans="2:37" x14ac:dyDescent="0.25">
      <c r="B21" s="8">
        <v>0</v>
      </c>
      <c r="C21" s="8">
        <v>-1000</v>
      </c>
      <c r="D21" s="8">
        <v>0</v>
      </c>
      <c r="E21" s="8">
        <v>-1000</v>
      </c>
      <c r="F21" s="8">
        <v>0</v>
      </c>
      <c r="G21" s="8">
        <v>-1000</v>
      </c>
      <c r="H21" s="6">
        <v>1</v>
      </c>
      <c r="I21" s="6">
        <v>1000</v>
      </c>
      <c r="J21" s="10">
        <v>0</v>
      </c>
      <c r="K21" s="10">
        <v>-1000</v>
      </c>
      <c r="L21" s="8">
        <v>0</v>
      </c>
      <c r="M21" s="8">
        <v>-1000</v>
      </c>
      <c r="N21" s="8">
        <v>1</v>
      </c>
      <c r="O21" s="8">
        <v>1000</v>
      </c>
      <c r="P21" s="17">
        <v>0.5</v>
      </c>
      <c r="Q21" s="17">
        <v>0</v>
      </c>
      <c r="R21" s="22">
        <v>1</v>
      </c>
      <c r="S21" s="22">
        <v>2000</v>
      </c>
      <c r="T21" s="22">
        <v>0</v>
      </c>
      <c r="U21" s="22">
        <v>-1000</v>
      </c>
      <c r="V21" s="26">
        <v>0</v>
      </c>
      <c r="W21" s="26">
        <v>-1000</v>
      </c>
      <c r="X21" s="26">
        <v>1</v>
      </c>
      <c r="Y21" s="26">
        <v>2000</v>
      </c>
      <c r="Z21" s="29">
        <v>1</v>
      </c>
      <c r="AA21" s="29">
        <v>1500</v>
      </c>
      <c r="AB21" s="29">
        <v>1</v>
      </c>
      <c r="AC21" s="29">
        <v>1000</v>
      </c>
      <c r="AD21" s="6">
        <v>1</v>
      </c>
      <c r="AE21" s="6">
        <v>1000</v>
      </c>
      <c r="AF21" s="6">
        <v>1</v>
      </c>
      <c r="AG21" s="6">
        <v>1000</v>
      </c>
      <c r="AI21" s="2">
        <v>1</v>
      </c>
      <c r="AJ21" s="2">
        <v>0.5</v>
      </c>
      <c r="AK21" s="1" t="s">
        <v>19</v>
      </c>
    </row>
    <row r="22" spans="2:37" x14ac:dyDescent="0.25">
      <c r="B22" s="5">
        <v>1</v>
      </c>
      <c r="C22" s="5">
        <v>1000</v>
      </c>
      <c r="D22" s="5">
        <v>1</v>
      </c>
      <c r="E22" s="5">
        <v>1000</v>
      </c>
      <c r="F22" s="6">
        <v>0</v>
      </c>
      <c r="G22" s="6">
        <v>-1000</v>
      </c>
      <c r="H22" s="8">
        <v>0</v>
      </c>
      <c r="I22" s="8">
        <v>-1000</v>
      </c>
      <c r="J22" s="7">
        <v>0</v>
      </c>
      <c r="K22" s="7">
        <v>-1000</v>
      </c>
      <c r="L22" s="11">
        <v>1</v>
      </c>
      <c r="M22" s="11">
        <v>1000</v>
      </c>
      <c r="N22" s="17">
        <v>1</v>
      </c>
      <c r="O22" s="17">
        <v>1000</v>
      </c>
      <c r="P22" s="17">
        <v>0</v>
      </c>
      <c r="Q22" s="17">
        <v>-1000</v>
      </c>
      <c r="R22" s="22">
        <v>0</v>
      </c>
      <c r="S22" s="22">
        <v>-1000</v>
      </c>
      <c r="T22" s="8">
        <v>0</v>
      </c>
      <c r="U22" s="8">
        <v>-1000</v>
      </c>
      <c r="V22" s="26">
        <v>0</v>
      </c>
      <c r="W22" s="26">
        <v>-1000</v>
      </c>
      <c r="X22" s="26">
        <v>1</v>
      </c>
      <c r="Y22" s="26">
        <v>1000</v>
      </c>
      <c r="Z22" s="29">
        <v>0</v>
      </c>
      <c r="AA22" s="29">
        <v>-2000</v>
      </c>
      <c r="AB22" s="29">
        <v>0</v>
      </c>
      <c r="AC22" s="29">
        <v>-1000</v>
      </c>
      <c r="AD22" s="6">
        <v>1</v>
      </c>
      <c r="AE22" s="6">
        <v>1000</v>
      </c>
      <c r="AF22" s="6">
        <v>0.33</v>
      </c>
      <c r="AG22" s="6">
        <v>-1000</v>
      </c>
      <c r="AI22" s="2">
        <v>0</v>
      </c>
      <c r="AJ22" s="2">
        <v>-0.5</v>
      </c>
      <c r="AK22" s="1" t="s">
        <v>19</v>
      </c>
    </row>
    <row r="23" spans="2:37" x14ac:dyDescent="0.25">
      <c r="B23" s="8">
        <v>1</v>
      </c>
      <c r="C23" s="8">
        <v>1000</v>
      </c>
      <c r="D23" s="5">
        <v>1</v>
      </c>
      <c r="E23" s="5">
        <v>1000</v>
      </c>
      <c r="F23" s="6">
        <v>0</v>
      </c>
      <c r="G23" s="6">
        <v>-1000</v>
      </c>
      <c r="H23" s="6">
        <v>1</v>
      </c>
      <c r="I23" s="6">
        <v>1500</v>
      </c>
      <c r="J23" s="7">
        <v>0</v>
      </c>
      <c r="K23" s="7">
        <v>-1000</v>
      </c>
      <c r="L23" s="11">
        <v>1</v>
      </c>
      <c r="M23" s="11">
        <v>1000</v>
      </c>
      <c r="N23" s="17">
        <v>0</v>
      </c>
      <c r="O23" s="17">
        <v>-1000</v>
      </c>
      <c r="P23" s="17">
        <v>0</v>
      </c>
      <c r="Q23" s="17">
        <v>-1000</v>
      </c>
      <c r="R23" s="8">
        <v>0</v>
      </c>
      <c r="S23" s="8">
        <v>-1000</v>
      </c>
      <c r="T23" s="22">
        <v>0</v>
      </c>
      <c r="U23" s="22">
        <v>-1000</v>
      </c>
      <c r="V23" s="26">
        <v>0</v>
      </c>
      <c r="W23" s="26">
        <v>-1000</v>
      </c>
      <c r="X23" s="26">
        <v>1</v>
      </c>
      <c r="Y23" s="26">
        <v>1000</v>
      </c>
      <c r="Z23" s="29">
        <v>1</v>
      </c>
      <c r="AA23" s="29">
        <v>2000</v>
      </c>
      <c r="AB23" s="8">
        <v>1</v>
      </c>
      <c r="AC23" s="8">
        <v>1000</v>
      </c>
      <c r="AD23" s="6">
        <v>0.5</v>
      </c>
      <c r="AE23" s="6">
        <v>0</v>
      </c>
      <c r="AF23" s="6">
        <v>0</v>
      </c>
      <c r="AG23" s="6">
        <v>-1000</v>
      </c>
      <c r="AI23" s="3">
        <v>0</v>
      </c>
      <c r="AJ23" s="3">
        <v>-0.5</v>
      </c>
    </row>
    <row r="24" spans="2:37" x14ac:dyDescent="0.25">
      <c r="B24" s="5">
        <v>1</v>
      </c>
      <c r="C24" s="5">
        <v>1000</v>
      </c>
      <c r="D24" s="5">
        <v>1</v>
      </c>
      <c r="E24" s="5">
        <v>1000</v>
      </c>
      <c r="F24" s="6">
        <v>0.5</v>
      </c>
      <c r="G24" s="6">
        <v>0</v>
      </c>
      <c r="H24" s="6">
        <v>0.5</v>
      </c>
      <c r="I24" s="6">
        <v>0</v>
      </c>
      <c r="J24" s="10">
        <v>1</v>
      </c>
      <c r="K24" s="10">
        <v>1000</v>
      </c>
      <c r="L24" s="11">
        <v>1</v>
      </c>
      <c r="M24" s="11">
        <v>1000</v>
      </c>
      <c r="N24" s="17">
        <v>1</v>
      </c>
      <c r="O24" s="17">
        <v>1000</v>
      </c>
      <c r="P24" s="17">
        <v>0</v>
      </c>
      <c r="Q24" s="17">
        <v>-1000</v>
      </c>
      <c r="R24" s="22">
        <v>1</v>
      </c>
      <c r="S24" s="22">
        <v>1500</v>
      </c>
      <c r="T24" s="22">
        <v>1</v>
      </c>
      <c r="U24" s="22">
        <v>1000</v>
      </c>
      <c r="V24" s="26">
        <v>1</v>
      </c>
      <c r="W24" s="26">
        <v>1000</v>
      </c>
      <c r="X24" s="26">
        <v>1</v>
      </c>
      <c r="Y24" s="26">
        <v>1000</v>
      </c>
      <c r="Z24" s="29">
        <v>0.5</v>
      </c>
      <c r="AA24" s="29">
        <v>0</v>
      </c>
      <c r="AB24" s="29">
        <v>1</v>
      </c>
      <c r="AC24" s="29">
        <v>1000</v>
      </c>
      <c r="AD24" s="6">
        <v>0</v>
      </c>
      <c r="AE24" s="6">
        <v>-1000</v>
      </c>
      <c r="AF24" s="6">
        <v>1</v>
      </c>
      <c r="AG24" s="6">
        <v>1000</v>
      </c>
      <c r="AI24" s="2">
        <v>0</v>
      </c>
      <c r="AJ24" s="2">
        <v>-0.5</v>
      </c>
      <c r="AK24" s="1" t="s">
        <v>18</v>
      </c>
    </row>
    <row r="25" spans="2:37" x14ac:dyDescent="0.25">
      <c r="B25" s="5">
        <v>1</v>
      </c>
      <c r="C25" s="5">
        <v>1000</v>
      </c>
      <c r="D25" s="8">
        <v>0</v>
      </c>
      <c r="E25" s="8">
        <v>-1000</v>
      </c>
      <c r="F25" s="6">
        <v>1</v>
      </c>
      <c r="G25" s="6">
        <v>2000</v>
      </c>
      <c r="H25" s="6">
        <v>0.5</v>
      </c>
      <c r="I25" s="6">
        <v>0</v>
      </c>
      <c r="J25" s="7">
        <v>0</v>
      </c>
      <c r="K25" s="7">
        <v>-1000</v>
      </c>
      <c r="L25" s="11">
        <v>1</v>
      </c>
      <c r="M25" s="11">
        <v>1000</v>
      </c>
      <c r="N25" s="8">
        <v>1</v>
      </c>
      <c r="O25" s="8">
        <v>1000</v>
      </c>
      <c r="P25" s="17">
        <v>0</v>
      </c>
      <c r="Q25" s="17">
        <v>-1000</v>
      </c>
      <c r="R25" s="22">
        <v>0</v>
      </c>
      <c r="S25" s="22">
        <v>-1000</v>
      </c>
      <c r="T25" s="8">
        <v>0</v>
      </c>
      <c r="U25" s="8">
        <v>-1000</v>
      </c>
      <c r="V25" s="8">
        <v>0</v>
      </c>
      <c r="W25" s="8">
        <v>-1000</v>
      </c>
      <c r="X25" s="26">
        <v>0</v>
      </c>
      <c r="Y25" s="26">
        <v>-1000</v>
      </c>
      <c r="Z25" s="29">
        <v>1</v>
      </c>
      <c r="AA25" s="29">
        <v>1000</v>
      </c>
      <c r="AB25" s="8">
        <v>1</v>
      </c>
      <c r="AC25" s="8">
        <v>1000</v>
      </c>
      <c r="AD25" s="8">
        <v>1</v>
      </c>
      <c r="AE25" s="8">
        <v>1000</v>
      </c>
      <c r="AF25" s="6">
        <v>0</v>
      </c>
      <c r="AG25" s="6">
        <v>-1000</v>
      </c>
      <c r="AI25" s="3">
        <v>1</v>
      </c>
      <c r="AJ25" s="3">
        <v>0.5</v>
      </c>
    </row>
    <row r="26" spans="2:37" x14ac:dyDescent="0.25">
      <c r="B26" s="5">
        <v>1</v>
      </c>
      <c r="C26" s="5">
        <v>1500</v>
      </c>
      <c r="D26" s="5">
        <v>1</v>
      </c>
      <c r="E26" s="5">
        <v>1000</v>
      </c>
      <c r="F26" s="6">
        <v>1</v>
      </c>
      <c r="G26" s="6">
        <v>1000</v>
      </c>
      <c r="H26" s="6">
        <v>1</v>
      </c>
      <c r="I26" s="6">
        <v>1000</v>
      </c>
      <c r="J26" s="7">
        <v>1</v>
      </c>
      <c r="K26" s="7">
        <v>1000</v>
      </c>
      <c r="L26" s="8">
        <v>0</v>
      </c>
      <c r="M26" s="8">
        <v>-1000</v>
      </c>
      <c r="N26" s="17">
        <v>0</v>
      </c>
      <c r="O26" s="17">
        <v>-1000</v>
      </c>
      <c r="P26" s="17">
        <v>0</v>
      </c>
      <c r="Q26" s="17">
        <v>-1000</v>
      </c>
      <c r="R26" s="22">
        <v>1</v>
      </c>
      <c r="S26" s="22">
        <v>1000</v>
      </c>
      <c r="T26" s="22">
        <v>0.5</v>
      </c>
      <c r="U26" s="22">
        <v>0</v>
      </c>
      <c r="V26" s="8">
        <v>1</v>
      </c>
      <c r="W26" s="8">
        <v>1000</v>
      </c>
      <c r="X26" s="8">
        <v>0</v>
      </c>
      <c r="Y26" s="8">
        <v>-1000</v>
      </c>
      <c r="Z26" s="8">
        <v>1</v>
      </c>
      <c r="AA26" s="8">
        <v>1000</v>
      </c>
      <c r="AB26" s="29">
        <v>0</v>
      </c>
      <c r="AC26" s="29">
        <v>-1000</v>
      </c>
      <c r="AD26" s="6">
        <v>0</v>
      </c>
      <c r="AE26" s="6">
        <v>-1000</v>
      </c>
      <c r="AF26" s="8">
        <v>0</v>
      </c>
      <c r="AG26" s="8">
        <v>-1000</v>
      </c>
      <c r="AI26" s="2">
        <v>0</v>
      </c>
      <c r="AJ26" s="2">
        <v>-0.5</v>
      </c>
      <c r="AK26" s="1" t="s">
        <v>19</v>
      </c>
    </row>
    <row r="27" spans="2:37" x14ac:dyDescent="0.25">
      <c r="B27" s="5">
        <v>0</v>
      </c>
      <c r="C27" s="5">
        <v>-1000</v>
      </c>
      <c r="D27" s="5">
        <v>0</v>
      </c>
      <c r="E27" s="5">
        <v>-1000</v>
      </c>
      <c r="F27" s="8">
        <v>0</v>
      </c>
      <c r="G27" s="8">
        <v>-1000</v>
      </c>
      <c r="H27" s="8">
        <v>1</v>
      </c>
      <c r="I27" s="8">
        <v>1000</v>
      </c>
      <c r="J27" s="7">
        <v>1</v>
      </c>
      <c r="K27" s="7">
        <v>1500</v>
      </c>
      <c r="L27" s="11">
        <v>0</v>
      </c>
      <c r="M27" s="11">
        <v>-1000</v>
      </c>
      <c r="N27" s="8">
        <v>0</v>
      </c>
      <c r="O27" s="8">
        <v>-1000</v>
      </c>
      <c r="P27" s="17">
        <v>1</v>
      </c>
      <c r="Q27" s="17">
        <v>1000</v>
      </c>
      <c r="R27" s="22">
        <v>1</v>
      </c>
      <c r="S27" s="22">
        <v>1500</v>
      </c>
      <c r="T27" s="8">
        <v>1</v>
      </c>
      <c r="U27" s="8">
        <v>2000</v>
      </c>
      <c r="V27" s="26">
        <v>1</v>
      </c>
      <c r="W27" s="26">
        <v>1000</v>
      </c>
      <c r="X27" s="26">
        <v>0</v>
      </c>
      <c r="Y27" s="26">
        <v>-1000</v>
      </c>
      <c r="Z27" s="8">
        <v>1</v>
      </c>
      <c r="AA27" s="8">
        <v>1000</v>
      </c>
      <c r="AB27" s="8">
        <v>0</v>
      </c>
      <c r="AC27" s="8">
        <v>-2000</v>
      </c>
      <c r="AD27" s="6">
        <v>1</v>
      </c>
      <c r="AE27" s="6">
        <v>1000</v>
      </c>
      <c r="AF27" s="6">
        <v>0</v>
      </c>
      <c r="AG27" s="6">
        <v>-1000</v>
      </c>
      <c r="AI27" s="3">
        <v>1</v>
      </c>
      <c r="AJ27" s="3">
        <v>0.5</v>
      </c>
    </row>
    <row r="28" spans="2:37" x14ac:dyDescent="0.25">
      <c r="B28" s="5">
        <v>1</v>
      </c>
      <c r="C28" s="5">
        <v>1000</v>
      </c>
      <c r="D28" s="8">
        <v>1</v>
      </c>
      <c r="E28" s="8">
        <v>1000</v>
      </c>
      <c r="F28" s="6">
        <v>0</v>
      </c>
      <c r="G28" s="6">
        <v>-1000</v>
      </c>
      <c r="H28" s="8">
        <v>1</v>
      </c>
      <c r="I28" s="8">
        <v>1000</v>
      </c>
      <c r="J28" s="10">
        <v>0.5</v>
      </c>
      <c r="K28" s="10">
        <v>0</v>
      </c>
      <c r="L28" s="11">
        <v>0</v>
      </c>
      <c r="M28" s="11">
        <v>-1000</v>
      </c>
      <c r="N28" s="17">
        <v>0</v>
      </c>
      <c r="O28" s="17">
        <v>-1000</v>
      </c>
      <c r="P28" s="17">
        <v>0</v>
      </c>
      <c r="Q28" s="17">
        <v>-1000</v>
      </c>
      <c r="R28" s="8">
        <v>0</v>
      </c>
      <c r="S28" s="8">
        <v>-1000</v>
      </c>
      <c r="T28" s="8">
        <v>1</v>
      </c>
      <c r="U28" s="8">
        <v>2000</v>
      </c>
      <c r="V28" s="26">
        <v>0.5</v>
      </c>
      <c r="W28" s="26">
        <v>0</v>
      </c>
      <c r="X28" s="26">
        <v>1</v>
      </c>
      <c r="Y28" s="26">
        <v>1000</v>
      </c>
      <c r="Z28" s="29">
        <v>1</v>
      </c>
      <c r="AA28" s="29">
        <v>1000</v>
      </c>
      <c r="AB28" s="8">
        <v>0.5</v>
      </c>
      <c r="AC28" s="8">
        <v>0</v>
      </c>
      <c r="AD28" s="6">
        <v>0</v>
      </c>
      <c r="AE28" s="6">
        <v>-1000</v>
      </c>
      <c r="AF28" s="6">
        <v>0</v>
      </c>
      <c r="AG28" s="6">
        <v>-1000</v>
      </c>
      <c r="AI28" s="3">
        <v>1</v>
      </c>
      <c r="AJ28" s="3">
        <v>0.5</v>
      </c>
    </row>
    <row r="29" spans="2:37" x14ac:dyDescent="0.25">
      <c r="B29" s="5">
        <v>1</v>
      </c>
      <c r="C29" s="5">
        <v>1000</v>
      </c>
      <c r="D29" s="8">
        <v>0</v>
      </c>
      <c r="E29" s="8">
        <v>-1000</v>
      </c>
      <c r="F29" s="6">
        <v>1</v>
      </c>
      <c r="G29" s="6">
        <v>1000</v>
      </c>
      <c r="H29" s="8">
        <v>0</v>
      </c>
      <c r="I29" s="8">
        <v>-1000</v>
      </c>
      <c r="J29" s="7">
        <v>0.5</v>
      </c>
      <c r="K29" s="7">
        <v>0</v>
      </c>
      <c r="L29" s="11">
        <v>1</v>
      </c>
      <c r="M29" s="11">
        <v>1500</v>
      </c>
      <c r="N29" s="8">
        <v>0</v>
      </c>
      <c r="O29" s="8">
        <v>-1000</v>
      </c>
      <c r="P29" s="17">
        <v>0</v>
      </c>
      <c r="Q29" s="17">
        <v>-1000</v>
      </c>
      <c r="R29" s="22">
        <v>1</v>
      </c>
      <c r="S29" s="22">
        <v>1000</v>
      </c>
      <c r="T29" s="22">
        <v>0</v>
      </c>
      <c r="U29" s="22">
        <v>-1000</v>
      </c>
      <c r="V29" s="26">
        <v>1</v>
      </c>
      <c r="W29" s="26">
        <v>1000</v>
      </c>
      <c r="X29" s="26">
        <v>0</v>
      </c>
      <c r="Y29" s="26">
        <v>-1000</v>
      </c>
      <c r="Z29" s="29">
        <v>1</v>
      </c>
      <c r="AA29" s="29">
        <v>1000</v>
      </c>
      <c r="AB29" s="8">
        <v>0</v>
      </c>
      <c r="AC29" s="8">
        <v>-1000</v>
      </c>
      <c r="AD29" s="6">
        <v>0</v>
      </c>
      <c r="AE29" s="6">
        <v>-1000</v>
      </c>
      <c r="AF29" s="8">
        <v>0</v>
      </c>
      <c r="AG29" s="8">
        <v>-1000</v>
      </c>
      <c r="AI29" s="3">
        <v>0</v>
      </c>
      <c r="AJ29" s="3">
        <v>-0.5</v>
      </c>
    </row>
    <row r="30" spans="2:37" x14ac:dyDescent="0.25">
      <c r="B30" s="8">
        <v>0</v>
      </c>
      <c r="C30" s="8">
        <v>-1000</v>
      </c>
      <c r="D30" s="8">
        <v>0</v>
      </c>
      <c r="E30" s="8">
        <v>-1000</v>
      </c>
      <c r="F30" s="8">
        <v>0</v>
      </c>
      <c r="G30" s="8">
        <v>-1000</v>
      </c>
      <c r="H30" s="8">
        <v>0</v>
      </c>
      <c r="I30" s="8">
        <v>-1000</v>
      </c>
      <c r="J30" s="7">
        <v>1</v>
      </c>
      <c r="K30" s="7">
        <v>1000</v>
      </c>
      <c r="L30" s="11">
        <v>1</v>
      </c>
      <c r="M30" s="11">
        <v>1000</v>
      </c>
      <c r="N30" s="8">
        <v>0</v>
      </c>
      <c r="O30" s="8">
        <v>-1000</v>
      </c>
      <c r="P30" s="8">
        <v>0</v>
      </c>
      <c r="Q30" s="8">
        <v>-1000</v>
      </c>
      <c r="R30" s="8">
        <v>0</v>
      </c>
      <c r="S30" s="8">
        <v>-1000</v>
      </c>
      <c r="T30" s="22">
        <v>1</v>
      </c>
      <c r="U30" s="22">
        <v>1000</v>
      </c>
      <c r="V30" s="26">
        <v>0</v>
      </c>
      <c r="W30" s="26">
        <v>-1000</v>
      </c>
      <c r="X30" s="26">
        <v>1</v>
      </c>
      <c r="Y30" s="26">
        <v>1000</v>
      </c>
      <c r="Z30" s="8">
        <v>0</v>
      </c>
      <c r="AA30" s="8">
        <v>-1000</v>
      </c>
      <c r="AB30" s="29">
        <v>0.5</v>
      </c>
      <c r="AC30" s="29">
        <v>0</v>
      </c>
      <c r="AD30" s="6">
        <v>1</v>
      </c>
      <c r="AE30" s="6">
        <v>1000</v>
      </c>
      <c r="AF30" s="8">
        <v>0</v>
      </c>
      <c r="AG30" s="8">
        <v>-1000</v>
      </c>
      <c r="AI30" s="3">
        <v>0</v>
      </c>
      <c r="AJ30" s="3">
        <v>-0.5</v>
      </c>
    </row>
    <row r="31" spans="2:37" x14ac:dyDescent="0.25">
      <c r="B31" s="5">
        <v>1</v>
      </c>
      <c r="C31" s="5">
        <v>1500</v>
      </c>
      <c r="D31" s="8">
        <v>0</v>
      </c>
      <c r="E31" s="8">
        <v>-1000</v>
      </c>
      <c r="F31" s="8">
        <v>0</v>
      </c>
      <c r="G31" s="8">
        <v>-1000</v>
      </c>
      <c r="H31" s="6">
        <v>1</v>
      </c>
      <c r="I31" s="6">
        <v>1000</v>
      </c>
      <c r="J31" s="7">
        <v>0</v>
      </c>
      <c r="K31" s="7">
        <v>-1000</v>
      </c>
      <c r="L31" s="11">
        <v>0</v>
      </c>
      <c r="M31" s="11">
        <v>-2000</v>
      </c>
      <c r="N31" s="8">
        <v>0</v>
      </c>
      <c r="O31" s="8">
        <v>-1000</v>
      </c>
      <c r="P31" s="17">
        <v>1</v>
      </c>
      <c r="Q31" s="17">
        <v>1000</v>
      </c>
      <c r="R31" s="8">
        <v>1</v>
      </c>
      <c r="S31" s="8">
        <v>1000</v>
      </c>
      <c r="T31" s="22">
        <v>0</v>
      </c>
      <c r="U31" s="22">
        <v>-1000</v>
      </c>
      <c r="V31" s="26">
        <v>1</v>
      </c>
      <c r="W31" s="26">
        <v>1000</v>
      </c>
      <c r="X31" s="26">
        <v>1</v>
      </c>
      <c r="Y31" s="26">
        <v>1000</v>
      </c>
      <c r="Z31" s="29">
        <v>0</v>
      </c>
      <c r="AA31" s="29">
        <v>-1000</v>
      </c>
      <c r="AB31" s="29">
        <v>0</v>
      </c>
      <c r="AC31" s="29">
        <v>-1000</v>
      </c>
      <c r="AD31" s="6">
        <v>1</v>
      </c>
      <c r="AE31" s="6">
        <v>1000</v>
      </c>
      <c r="AF31" s="6">
        <v>1</v>
      </c>
      <c r="AG31" s="6">
        <v>1000</v>
      </c>
      <c r="AI31" s="2">
        <v>1</v>
      </c>
      <c r="AJ31" s="2">
        <v>0.5</v>
      </c>
      <c r="AK31" s="1" t="s">
        <v>19</v>
      </c>
    </row>
    <row r="32" spans="2:37" x14ac:dyDescent="0.25">
      <c r="B32" s="5">
        <v>0</v>
      </c>
      <c r="C32" s="5">
        <v>-1000</v>
      </c>
      <c r="D32" s="5">
        <v>1</v>
      </c>
      <c r="E32" s="5">
        <v>1000</v>
      </c>
      <c r="F32" s="6">
        <v>1</v>
      </c>
      <c r="G32" s="6">
        <v>1000</v>
      </c>
      <c r="H32" s="6">
        <v>0</v>
      </c>
      <c r="I32" s="6">
        <v>-1000</v>
      </c>
      <c r="J32" s="7">
        <v>0.5</v>
      </c>
      <c r="K32" s="7">
        <v>0</v>
      </c>
      <c r="L32" s="11">
        <v>0</v>
      </c>
      <c r="M32" s="11">
        <v>-1000</v>
      </c>
      <c r="N32" s="17">
        <v>1</v>
      </c>
      <c r="O32" s="17">
        <v>1000</v>
      </c>
      <c r="P32" s="17">
        <v>1</v>
      </c>
      <c r="Q32" s="17">
        <v>2000</v>
      </c>
      <c r="R32" s="22">
        <v>1</v>
      </c>
      <c r="S32" s="22">
        <v>1000</v>
      </c>
      <c r="T32" s="22">
        <v>0</v>
      </c>
      <c r="U32" s="22">
        <v>-1000</v>
      </c>
      <c r="V32" s="26">
        <v>0</v>
      </c>
      <c r="W32" s="26">
        <v>-1000</v>
      </c>
      <c r="X32" s="26">
        <v>1</v>
      </c>
      <c r="Y32" s="26">
        <v>1000</v>
      </c>
      <c r="Z32" s="29">
        <v>1</v>
      </c>
      <c r="AA32" s="29">
        <v>1000</v>
      </c>
      <c r="AB32" s="29">
        <v>1</v>
      </c>
      <c r="AC32" s="29">
        <v>1000</v>
      </c>
      <c r="AD32" s="6">
        <v>0.5</v>
      </c>
      <c r="AE32" s="6">
        <v>0</v>
      </c>
      <c r="AF32" s="6">
        <v>1</v>
      </c>
      <c r="AG32" s="6">
        <v>1000</v>
      </c>
      <c r="AI32" s="3">
        <v>0.5</v>
      </c>
      <c r="AJ32" s="3">
        <v>0</v>
      </c>
    </row>
    <row r="33" spans="2:37" x14ac:dyDescent="0.25">
      <c r="B33" s="5">
        <v>0.5</v>
      </c>
      <c r="C33" s="5">
        <v>0</v>
      </c>
      <c r="D33" s="8">
        <v>0</v>
      </c>
      <c r="E33" s="8">
        <v>0</v>
      </c>
      <c r="F33" s="8">
        <v>0</v>
      </c>
      <c r="G33" s="8">
        <v>-1000</v>
      </c>
      <c r="H33" s="6">
        <v>0</v>
      </c>
      <c r="I33" s="6">
        <v>-1000</v>
      </c>
      <c r="J33" s="7">
        <v>0</v>
      </c>
      <c r="K33" s="7">
        <v>-1000</v>
      </c>
      <c r="L33" s="11">
        <v>1</v>
      </c>
      <c r="M33" s="11">
        <v>1000</v>
      </c>
      <c r="N33" s="17">
        <v>0</v>
      </c>
      <c r="O33" s="17">
        <v>-1000</v>
      </c>
      <c r="P33" s="17">
        <v>1</v>
      </c>
      <c r="Q33" s="17">
        <v>1500</v>
      </c>
      <c r="R33" s="22">
        <v>0.5</v>
      </c>
      <c r="S33" s="22">
        <v>0</v>
      </c>
      <c r="T33" s="22">
        <v>0</v>
      </c>
      <c r="U33" s="22">
        <v>-1000</v>
      </c>
      <c r="V33" s="26">
        <v>0.5</v>
      </c>
      <c r="W33" s="26">
        <v>0</v>
      </c>
      <c r="X33" s="26">
        <v>1</v>
      </c>
      <c r="Y33" s="26">
        <v>1000</v>
      </c>
      <c r="Z33" s="29">
        <v>1</v>
      </c>
      <c r="AA33" s="29">
        <v>1000</v>
      </c>
      <c r="AB33" s="29">
        <v>1</v>
      </c>
      <c r="AC33" s="29">
        <v>1000</v>
      </c>
      <c r="AD33" s="8">
        <v>1</v>
      </c>
      <c r="AE33" s="8">
        <v>1000</v>
      </c>
      <c r="AF33" s="8">
        <v>1</v>
      </c>
      <c r="AG33" s="8">
        <v>1000</v>
      </c>
      <c r="AI33" s="3">
        <v>1</v>
      </c>
      <c r="AJ33" s="3">
        <v>0.5</v>
      </c>
    </row>
    <row r="34" spans="2:37" x14ac:dyDescent="0.25">
      <c r="B34" s="5">
        <v>1</v>
      </c>
      <c r="C34" s="5">
        <v>1500</v>
      </c>
      <c r="D34" s="5">
        <v>1</v>
      </c>
      <c r="E34" s="5">
        <v>1000</v>
      </c>
      <c r="F34" s="6">
        <v>0</v>
      </c>
      <c r="G34" s="6">
        <v>-2000</v>
      </c>
      <c r="H34" s="6">
        <v>1</v>
      </c>
      <c r="I34" s="6">
        <v>1000</v>
      </c>
      <c r="J34" s="7">
        <v>0</v>
      </c>
      <c r="K34" s="7">
        <v>-1000</v>
      </c>
      <c r="L34" s="11">
        <v>1</v>
      </c>
      <c r="M34" s="11">
        <v>1000</v>
      </c>
      <c r="N34" s="8">
        <v>1</v>
      </c>
      <c r="O34" s="8">
        <v>-1000</v>
      </c>
      <c r="P34" s="17">
        <v>1</v>
      </c>
      <c r="Q34" s="17">
        <v>1000</v>
      </c>
      <c r="R34" s="22">
        <v>1</v>
      </c>
      <c r="S34" s="22">
        <v>1000</v>
      </c>
      <c r="T34" s="22">
        <v>0.5</v>
      </c>
      <c r="U34" s="22">
        <v>0</v>
      </c>
      <c r="V34" s="26">
        <v>1</v>
      </c>
      <c r="W34" s="26">
        <v>2000</v>
      </c>
      <c r="X34" s="26">
        <v>0</v>
      </c>
      <c r="Y34" s="26">
        <v>-1000</v>
      </c>
      <c r="Z34" s="29">
        <v>1</v>
      </c>
      <c r="AA34" s="29">
        <v>1000</v>
      </c>
      <c r="AB34" s="29">
        <v>0</v>
      </c>
      <c r="AC34" s="29">
        <v>-1000</v>
      </c>
      <c r="AD34" s="8">
        <v>0</v>
      </c>
      <c r="AE34" s="8">
        <v>-1000</v>
      </c>
      <c r="AF34" s="6">
        <v>1</v>
      </c>
      <c r="AG34" s="6">
        <v>1000</v>
      </c>
      <c r="AI34" s="3">
        <v>0.5</v>
      </c>
      <c r="AJ34" s="3">
        <v>0</v>
      </c>
    </row>
    <row r="35" spans="2:37" x14ac:dyDescent="0.25">
      <c r="B35" s="8">
        <v>0.5</v>
      </c>
      <c r="C35" s="8">
        <v>0</v>
      </c>
      <c r="D35" s="5">
        <v>0</v>
      </c>
      <c r="E35" s="5">
        <v>-1000</v>
      </c>
      <c r="F35" s="6">
        <v>0</v>
      </c>
      <c r="G35" s="6">
        <v>-1000</v>
      </c>
      <c r="H35" s="8">
        <v>0</v>
      </c>
      <c r="I35" s="8">
        <v>-1000</v>
      </c>
      <c r="J35" s="10">
        <v>1</v>
      </c>
      <c r="K35" s="10">
        <v>1000</v>
      </c>
      <c r="L35" s="11">
        <v>0</v>
      </c>
      <c r="M35" s="11">
        <v>-1000</v>
      </c>
      <c r="N35" s="8">
        <v>0</v>
      </c>
      <c r="O35" s="8">
        <v>-1000</v>
      </c>
      <c r="P35" s="17">
        <v>0</v>
      </c>
      <c r="Q35" s="17">
        <v>-1000</v>
      </c>
      <c r="R35" s="22">
        <v>0</v>
      </c>
      <c r="S35" s="22">
        <v>-1000</v>
      </c>
      <c r="T35" s="22">
        <v>0</v>
      </c>
      <c r="U35" s="22">
        <v>-2000</v>
      </c>
      <c r="V35" s="26">
        <v>0.5</v>
      </c>
      <c r="W35" s="26">
        <v>0</v>
      </c>
      <c r="X35" s="26">
        <v>0</v>
      </c>
      <c r="Y35" s="26">
        <v>-1000</v>
      </c>
      <c r="Z35" s="29">
        <v>1</v>
      </c>
      <c r="AA35" s="29">
        <v>1000</v>
      </c>
      <c r="AB35" s="29">
        <v>1</v>
      </c>
      <c r="AC35" s="29">
        <v>1000</v>
      </c>
      <c r="AD35" s="6">
        <v>0</v>
      </c>
      <c r="AE35" s="6">
        <v>-1000</v>
      </c>
      <c r="AF35" s="6">
        <v>1</v>
      </c>
      <c r="AG35" s="6">
        <v>1000</v>
      </c>
      <c r="AI35" s="3">
        <v>0</v>
      </c>
      <c r="AJ35" s="3">
        <v>-0.5</v>
      </c>
    </row>
    <row r="36" spans="2:37" x14ac:dyDescent="0.25">
      <c r="B36" s="5">
        <v>1</v>
      </c>
      <c r="C36" s="5">
        <v>1000</v>
      </c>
      <c r="D36" s="8">
        <v>0</v>
      </c>
      <c r="E36" s="8">
        <v>-1000</v>
      </c>
      <c r="F36" s="6">
        <v>0</v>
      </c>
      <c r="G36" s="6">
        <v>-1000</v>
      </c>
      <c r="H36" s="6">
        <v>1</v>
      </c>
      <c r="I36" s="6">
        <v>1000</v>
      </c>
      <c r="J36" s="7">
        <v>1</v>
      </c>
      <c r="K36" s="7">
        <v>1000</v>
      </c>
      <c r="L36" s="11">
        <v>1</v>
      </c>
      <c r="M36" s="11">
        <v>1000</v>
      </c>
      <c r="N36" s="8">
        <v>0</v>
      </c>
      <c r="O36" s="8">
        <v>-1000</v>
      </c>
      <c r="P36" s="17">
        <v>1</v>
      </c>
      <c r="Q36" s="17">
        <v>1000</v>
      </c>
      <c r="R36" s="22">
        <v>0.5</v>
      </c>
      <c r="S36" s="22">
        <v>0</v>
      </c>
      <c r="T36" s="22">
        <v>1</v>
      </c>
      <c r="U36" s="22">
        <v>1500</v>
      </c>
      <c r="V36" s="26">
        <v>1</v>
      </c>
      <c r="W36" s="26">
        <v>1000</v>
      </c>
      <c r="X36" s="26">
        <v>1</v>
      </c>
      <c r="Y36" s="26">
        <v>1000</v>
      </c>
      <c r="Z36" s="29">
        <v>0</v>
      </c>
      <c r="AA36" s="29">
        <v>-1000</v>
      </c>
      <c r="AB36" s="29">
        <v>0</v>
      </c>
      <c r="AC36" s="29">
        <v>-1000</v>
      </c>
      <c r="AD36" s="6">
        <v>0</v>
      </c>
      <c r="AE36" s="6">
        <v>-1000</v>
      </c>
      <c r="AF36" s="6">
        <v>1</v>
      </c>
      <c r="AG36" s="6">
        <v>2000</v>
      </c>
      <c r="AI36" s="2">
        <v>0</v>
      </c>
      <c r="AJ36" s="2">
        <v>-0.5</v>
      </c>
      <c r="AK36" s="1" t="s">
        <v>18</v>
      </c>
    </row>
    <row r="37" spans="2:37" x14ac:dyDescent="0.25">
      <c r="B37" s="8">
        <v>1</v>
      </c>
      <c r="C37" s="8">
        <v>3000</v>
      </c>
      <c r="D37" s="5">
        <v>0</v>
      </c>
      <c r="E37" s="5">
        <v>-1000</v>
      </c>
      <c r="F37" s="6">
        <v>1</v>
      </c>
      <c r="G37" s="6">
        <v>1000</v>
      </c>
      <c r="H37" s="6">
        <v>1</v>
      </c>
      <c r="I37" s="6">
        <v>1500</v>
      </c>
      <c r="J37" s="7">
        <v>1</v>
      </c>
      <c r="K37" s="7">
        <v>2000</v>
      </c>
      <c r="L37" s="11">
        <v>1</v>
      </c>
      <c r="M37" s="11">
        <v>1500</v>
      </c>
      <c r="N37" s="17">
        <v>0</v>
      </c>
      <c r="O37" s="17">
        <v>-1000</v>
      </c>
      <c r="P37" s="17">
        <v>1</v>
      </c>
      <c r="Q37" s="17">
        <v>1000</v>
      </c>
      <c r="R37" s="22">
        <v>1</v>
      </c>
      <c r="S37" s="22">
        <v>1000</v>
      </c>
      <c r="T37" s="22">
        <v>1</v>
      </c>
      <c r="U37" s="22">
        <v>1000</v>
      </c>
      <c r="V37" s="8">
        <v>1</v>
      </c>
      <c r="W37" s="8">
        <v>1000</v>
      </c>
      <c r="X37" s="26">
        <v>0</v>
      </c>
      <c r="Y37" s="26">
        <v>-1000</v>
      </c>
      <c r="Z37" s="29">
        <v>0.5</v>
      </c>
      <c r="AA37" s="29">
        <v>0</v>
      </c>
      <c r="AB37" s="8">
        <v>0</v>
      </c>
      <c r="AC37" s="8">
        <v>-1000</v>
      </c>
      <c r="AD37" s="8">
        <v>0</v>
      </c>
      <c r="AE37" s="8">
        <v>-1000</v>
      </c>
      <c r="AF37" s="6">
        <v>0</v>
      </c>
      <c r="AG37" s="6">
        <v>-1000</v>
      </c>
      <c r="AI37" s="3">
        <v>1</v>
      </c>
      <c r="AJ37" s="3">
        <v>0.5</v>
      </c>
    </row>
    <row r="38" spans="2:37" x14ac:dyDescent="0.25">
      <c r="B38" s="5">
        <v>0</v>
      </c>
      <c r="C38" s="5">
        <v>-1000</v>
      </c>
      <c r="D38" s="8">
        <v>1</v>
      </c>
      <c r="E38" s="8">
        <v>1000</v>
      </c>
      <c r="F38" s="6">
        <v>0</v>
      </c>
      <c r="G38" s="6">
        <v>-1000</v>
      </c>
      <c r="H38" s="8">
        <v>1</v>
      </c>
      <c r="I38" s="8">
        <v>1000</v>
      </c>
      <c r="J38" s="7">
        <v>0</v>
      </c>
      <c r="K38" s="7">
        <v>-1000</v>
      </c>
      <c r="L38" s="11">
        <v>0</v>
      </c>
      <c r="M38" s="11">
        <v>-1000</v>
      </c>
      <c r="N38" s="17">
        <v>1</v>
      </c>
      <c r="O38" s="17">
        <v>1500</v>
      </c>
      <c r="P38" s="8">
        <v>1</v>
      </c>
      <c r="Q38" s="8">
        <v>1000</v>
      </c>
      <c r="R38" s="22">
        <v>1</v>
      </c>
      <c r="S38" s="22">
        <v>1000</v>
      </c>
      <c r="T38" s="8">
        <v>0</v>
      </c>
      <c r="U38" s="8">
        <v>-1000</v>
      </c>
      <c r="V38" s="26">
        <v>0</v>
      </c>
      <c r="W38" s="26">
        <v>-1000</v>
      </c>
      <c r="X38" s="8">
        <v>0</v>
      </c>
      <c r="Y38" s="8">
        <v>-1000</v>
      </c>
      <c r="Z38" s="8">
        <v>0</v>
      </c>
      <c r="AA38" s="8">
        <v>-1000</v>
      </c>
      <c r="AB38" s="29">
        <v>1</v>
      </c>
      <c r="AC38" s="29">
        <v>1000</v>
      </c>
      <c r="AD38" s="8">
        <v>0</v>
      </c>
      <c r="AE38" s="8">
        <v>-1000</v>
      </c>
      <c r="AF38" s="6">
        <v>1</v>
      </c>
      <c r="AG38" s="6">
        <v>1000</v>
      </c>
      <c r="AI38" s="3">
        <v>0</v>
      </c>
      <c r="AJ38" s="3">
        <v>-0.5</v>
      </c>
    </row>
    <row r="39" spans="2:37" x14ac:dyDescent="0.25">
      <c r="B39" s="5">
        <v>1</v>
      </c>
      <c r="C39" s="5">
        <v>1000</v>
      </c>
      <c r="D39" s="5">
        <v>0</v>
      </c>
      <c r="E39" s="5">
        <v>-1000</v>
      </c>
      <c r="F39" s="8">
        <v>0</v>
      </c>
      <c r="G39" s="8">
        <v>-1000</v>
      </c>
      <c r="H39" s="6">
        <v>0</v>
      </c>
      <c r="I39" s="6">
        <v>-1000</v>
      </c>
      <c r="J39" s="10">
        <v>0</v>
      </c>
      <c r="K39" s="10">
        <v>-1000</v>
      </c>
      <c r="L39" s="11">
        <v>1</v>
      </c>
      <c r="M39" s="11">
        <v>1500</v>
      </c>
      <c r="N39" s="17">
        <v>1</v>
      </c>
      <c r="O39" s="17">
        <v>1500</v>
      </c>
      <c r="P39" s="17">
        <v>1</v>
      </c>
      <c r="Q39" s="17">
        <v>1500</v>
      </c>
      <c r="R39" s="8">
        <v>1</v>
      </c>
      <c r="S39" s="8">
        <v>2000</v>
      </c>
      <c r="T39" s="22">
        <v>0</v>
      </c>
      <c r="U39" s="22">
        <v>-1000</v>
      </c>
      <c r="V39" s="26">
        <v>0.5</v>
      </c>
      <c r="W39" s="26">
        <v>0</v>
      </c>
      <c r="X39" s="26">
        <v>0</v>
      </c>
      <c r="Y39" s="26">
        <v>-1000</v>
      </c>
      <c r="Z39" s="29">
        <v>1</v>
      </c>
      <c r="AA39" s="29">
        <v>1000</v>
      </c>
      <c r="AB39" s="29">
        <v>0</v>
      </c>
      <c r="AC39" s="29">
        <v>-1000</v>
      </c>
      <c r="AD39" s="8">
        <v>0</v>
      </c>
      <c r="AE39" s="8">
        <v>-1000</v>
      </c>
      <c r="AF39" s="6">
        <v>1</v>
      </c>
      <c r="AG39" s="6">
        <v>1000</v>
      </c>
      <c r="AI39" s="2">
        <v>0</v>
      </c>
      <c r="AJ39" s="2">
        <v>-0.5</v>
      </c>
      <c r="AK39" s="1" t="s">
        <v>18</v>
      </c>
    </row>
    <row r="40" spans="2:37" x14ac:dyDescent="0.25">
      <c r="B40" s="8">
        <v>0</v>
      </c>
      <c r="C40" s="8">
        <v>-2000</v>
      </c>
      <c r="D40" s="5">
        <v>0</v>
      </c>
      <c r="E40" s="5">
        <v>-1000</v>
      </c>
      <c r="F40" s="6">
        <v>1</v>
      </c>
      <c r="G40" s="6">
        <v>1000</v>
      </c>
      <c r="H40" s="8">
        <v>1</v>
      </c>
      <c r="I40" s="8">
        <v>1000</v>
      </c>
      <c r="J40" s="7">
        <v>0.5</v>
      </c>
      <c r="K40" s="7">
        <v>0</v>
      </c>
      <c r="L40" s="11">
        <v>1</v>
      </c>
      <c r="M40" s="11">
        <v>1000</v>
      </c>
      <c r="N40" s="17">
        <v>0</v>
      </c>
      <c r="O40" s="17">
        <v>-1000</v>
      </c>
      <c r="P40" s="8">
        <v>1</v>
      </c>
      <c r="Q40" s="8">
        <v>1000</v>
      </c>
      <c r="R40" s="22">
        <v>1</v>
      </c>
      <c r="S40" s="22">
        <v>1000</v>
      </c>
      <c r="T40" s="22">
        <v>1</v>
      </c>
      <c r="U40" s="22">
        <v>2000</v>
      </c>
      <c r="V40" s="26">
        <v>0</v>
      </c>
      <c r="W40" s="26">
        <v>-1000</v>
      </c>
      <c r="X40" s="8">
        <v>1</v>
      </c>
      <c r="Y40" s="8">
        <v>1000</v>
      </c>
      <c r="Z40" s="29">
        <v>0</v>
      </c>
      <c r="AA40" s="29">
        <v>-1000</v>
      </c>
      <c r="AB40" s="29">
        <v>0</v>
      </c>
      <c r="AC40" s="29">
        <v>-1000</v>
      </c>
      <c r="AD40" s="6">
        <v>0</v>
      </c>
      <c r="AE40" s="6">
        <v>-1000</v>
      </c>
      <c r="AF40" s="6">
        <v>0</v>
      </c>
      <c r="AG40" s="6">
        <v>-1000</v>
      </c>
      <c r="AI40" s="2">
        <v>0.5</v>
      </c>
      <c r="AJ40" s="2">
        <v>0</v>
      </c>
      <c r="AK40" s="1" t="s">
        <v>19</v>
      </c>
    </row>
    <row r="41" spans="2:37" x14ac:dyDescent="0.25">
      <c r="B41" s="5">
        <v>0.5</v>
      </c>
      <c r="C41" s="5">
        <v>0</v>
      </c>
      <c r="D41" s="5">
        <v>1</v>
      </c>
      <c r="E41" s="5">
        <v>1000</v>
      </c>
      <c r="F41" s="6">
        <v>0</v>
      </c>
      <c r="G41" s="6">
        <v>-1000</v>
      </c>
      <c r="H41" s="6">
        <v>1</v>
      </c>
      <c r="I41" s="6">
        <v>1000</v>
      </c>
      <c r="J41" s="7">
        <v>0</v>
      </c>
      <c r="K41" s="7">
        <v>-1000</v>
      </c>
      <c r="L41" s="11">
        <v>0.5</v>
      </c>
      <c r="M41" s="11">
        <v>0</v>
      </c>
      <c r="N41" s="8">
        <v>1</v>
      </c>
      <c r="O41" s="8">
        <v>1000</v>
      </c>
      <c r="P41" s="17">
        <v>1</v>
      </c>
      <c r="Q41" s="17">
        <v>1000</v>
      </c>
      <c r="R41" s="8">
        <v>1</v>
      </c>
      <c r="S41" s="8">
        <v>1000</v>
      </c>
      <c r="T41" s="22">
        <v>0.5</v>
      </c>
      <c r="U41" s="22">
        <v>0</v>
      </c>
      <c r="V41" s="26">
        <v>1</v>
      </c>
      <c r="W41" s="26">
        <v>1000</v>
      </c>
      <c r="X41" s="8">
        <v>0</v>
      </c>
      <c r="Y41" s="8">
        <v>-1000</v>
      </c>
      <c r="Z41" s="8">
        <v>0</v>
      </c>
      <c r="AA41" s="8">
        <v>-1000</v>
      </c>
      <c r="AB41" s="8">
        <v>0</v>
      </c>
      <c r="AC41" s="8">
        <v>-1000</v>
      </c>
      <c r="AD41" s="6">
        <v>0</v>
      </c>
      <c r="AE41" s="6">
        <v>-1000</v>
      </c>
      <c r="AF41" s="6">
        <v>0</v>
      </c>
      <c r="AG41" s="6">
        <v>-1000</v>
      </c>
      <c r="AI41" s="2">
        <v>1</v>
      </c>
      <c r="AJ41" s="2">
        <v>0.5</v>
      </c>
      <c r="AK41" s="1" t="s">
        <v>19</v>
      </c>
    </row>
    <row r="42" spans="2:37" x14ac:dyDescent="0.25">
      <c r="B42" s="5">
        <v>1</v>
      </c>
      <c r="C42" s="5">
        <v>1000</v>
      </c>
      <c r="D42" s="8">
        <v>1</v>
      </c>
      <c r="E42" s="8">
        <v>1000</v>
      </c>
      <c r="F42" s="6">
        <v>1</v>
      </c>
      <c r="G42" s="6">
        <v>1500</v>
      </c>
      <c r="H42" s="6">
        <v>1</v>
      </c>
      <c r="I42" s="6">
        <v>1500</v>
      </c>
      <c r="J42" s="7">
        <v>1</v>
      </c>
      <c r="K42" s="7">
        <v>1000</v>
      </c>
      <c r="L42" s="11">
        <v>1</v>
      </c>
      <c r="M42" s="11">
        <v>1000</v>
      </c>
      <c r="N42" s="17">
        <v>0</v>
      </c>
      <c r="O42" s="17">
        <v>-1000</v>
      </c>
      <c r="P42" s="17">
        <v>0.5</v>
      </c>
      <c r="Q42" s="17">
        <v>0</v>
      </c>
      <c r="R42" s="22">
        <v>1</v>
      </c>
      <c r="S42" s="22">
        <v>1000</v>
      </c>
      <c r="T42" s="22">
        <v>1</v>
      </c>
      <c r="U42" s="22">
        <v>2000</v>
      </c>
      <c r="V42" s="26">
        <v>1</v>
      </c>
      <c r="W42" s="26">
        <v>1000</v>
      </c>
      <c r="X42" s="8">
        <v>0</v>
      </c>
      <c r="Y42" s="8">
        <v>-1000</v>
      </c>
      <c r="Z42" s="8">
        <v>0</v>
      </c>
      <c r="AA42" s="8">
        <v>-1000</v>
      </c>
      <c r="AB42" s="29">
        <v>1</v>
      </c>
      <c r="AC42" s="29">
        <v>1000</v>
      </c>
      <c r="AD42" s="6">
        <v>0</v>
      </c>
      <c r="AE42" s="6">
        <v>-1000</v>
      </c>
      <c r="AF42" s="6">
        <v>1</v>
      </c>
      <c r="AG42" s="6">
        <v>1000</v>
      </c>
      <c r="AI42" s="3">
        <v>0</v>
      </c>
      <c r="AJ42" s="3">
        <v>-0.5</v>
      </c>
    </row>
    <row r="43" spans="2:37" x14ac:dyDescent="0.25">
      <c r="B43" s="5">
        <v>1</v>
      </c>
      <c r="C43" s="5">
        <v>1000</v>
      </c>
      <c r="D43" s="5">
        <v>0</v>
      </c>
      <c r="E43" s="5">
        <v>-1000</v>
      </c>
      <c r="F43" s="6">
        <v>1</v>
      </c>
      <c r="G43" s="6">
        <v>1000</v>
      </c>
      <c r="H43" s="6">
        <v>0</v>
      </c>
      <c r="I43" s="6">
        <v>-1000</v>
      </c>
      <c r="J43" s="10">
        <v>0</v>
      </c>
      <c r="K43" s="10">
        <v>-1000</v>
      </c>
      <c r="L43" s="11">
        <v>1</v>
      </c>
      <c r="M43" s="11">
        <v>1000</v>
      </c>
      <c r="N43" s="17">
        <v>1</v>
      </c>
      <c r="O43" s="17">
        <v>1000</v>
      </c>
      <c r="P43" s="8">
        <v>0</v>
      </c>
      <c r="Q43" s="8">
        <v>-1000</v>
      </c>
      <c r="R43" s="22">
        <v>0</v>
      </c>
      <c r="S43" s="22">
        <v>-1000</v>
      </c>
      <c r="T43" s="22">
        <v>1</v>
      </c>
      <c r="U43" s="22">
        <v>1500</v>
      </c>
      <c r="V43" s="26">
        <v>0</v>
      </c>
      <c r="W43" s="26">
        <v>-1000</v>
      </c>
      <c r="X43" s="26">
        <v>1</v>
      </c>
      <c r="Y43" s="26">
        <v>2000</v>
      </c>
      <c r="Z43" s="29">
        <v>1</v>
      </c>
      <c r="AA43" s="29">
        <v>2000</v>
      </c>
      <c r="AB43" s="29">
        <v>0.5</v>
      </c>
      <c r="AC43" s="29">
        <v>0</v>
      </c>
      <c r="AD43" s="6">
        <v>0</v>
      </c>
      <c r="AE43" s="6">
        <v>-1000</v>
      </c>
      <c r="AF43" s="6">
        <v>1</v>
      </c>
      <c r="AG43" s="6">
        <v>1500</v>
      </c>
      <c r="AI43" s="2">
        <v>0</v>
      </c>
      <c r="AJ43" s="2">
        <v>-0.5</v>
      </c>
      <c r="AK43" s="1" t="s">
        <v>18</v>
      </c>
    </row>
    <row r="44" spans="2:37" x14ac:dyDescent="0.25">
      <c r="B44" s="5">
        <v>0</v>
      </c>
      <c r="C44" s="5">
        <v>-1000</v>
      </c>
      <c r="D44" s="5">
        <v>1</v>
      </c>
      <c r="E44" s="5">
        <v>1500</v>
      </c>
      <c r="F44" s="6">
        <v>0</v>
      </c>
      <c r="G44" s="6">
        <v>-1000</v>
      </c>
      <c r="H44" s="8">
        <v>1</v>
      </c>
      <c r="I44" s="8">
        <v>1000</v>
      </c>
      <c r="J44" s="7">
        <v>0.5</v>
      </c>
      <c r="K44" s="7">
        <v>0</v>
      </c>
      <c r="L44" s="11">
        <v>0</v>
      </c>
      <c r="M44" s="11">
        <v>-1000</v>
      </c>
      <c r="N44" s="17">
        <v>0</v>
      </c>
      <c r="O44" s="17">
        <v>-1000</v>
      </c>
      <c r="P44" s="8">
        <v>0</v>
      </c>
      <c r="Q44" s="8">
        <v>-1000</v>
      </c>
      <c r="R44" s="22">
        <v>0</v>
      </c>
      <c r="S44" s="22">
        <v>-1000</v>
      </c>
      <c r="T44" s="22">
        <v>0</v>
      </c>
      <c r="U44" s="22">
        <v>-1000</v>
      </c>
      <c r="V44" s="26">
        <v>1</v>
      </c>
      <c r="W44" s="26">
        <v>1000</v>
      </c>
      <c r="X44" s="26">
        <v>1</v>
      </c>
      <c r="Y44" s="26">
        <v>1000</v>
      </c>
      <c r="Z44" s="8">
        <v>0</v>
      </c>
      <c r="AA44" s="8">
        <v>-1000</v>
      </c>
      <c r="AB44" s="29">
        <v>0</v>
      </c>
      <c r="AC44" s="29">
        <v>-1000</v>
      </c>
      <c r="AD44" s="8">
        <v>0</v>
      </c>
      <c r="AE44" s="8">
        <v>-1000</v>
      </c>
      <c r="AF44" s="6">
        <v>1</v>
      </c>
      <c r="AG44" s="6">
        <v>1000</v>
      </c>
      <c r="AI44" s="3">
        <v>1</v>
      </c>
      <c r="AJ44" s="3">
        <v>0.5</v>
      </c>
    </row>
    <row r="45" spans="2:37" x14ac:dyDescent="0.25">
      <c r="B45" s="5">
        <v>1</v>
      </c>
      <c r="C45" s="5">
        <v>1000</v>
      </c>
      <c r="D45" s="8">
        <v>0</v>
      </c>
      <c r="E45" s="8">
        <v>-1000</v>
      </c>
      <c r="F45" s="8">
        <v>1</v>
      </c>
      <c r="G45" s="8">
        <v>1000</v>
      </c>
      <c r="H45" s="8">
        <v>0</v>
      </c>
      <c r="I45" s="8">
        <v>-1000</v>
      </c>
      <c r="J45" s="7">
        <v>0</v>
      </c>
      <c r="K45" s="7">
        <v>-1000</v>
      </c>
      <c r="L45" s="8">
        <v>0</v>
      </c>
      <c r="M45" s="8">
        <v>-1000</v>
      </c>
      <c r="N45" s="17">
        <v>0</v>
      </c>
      <c r="O45" s="17">
        <v>-1000</v>
      </c>
      <c r="P45" s="17">
        <v>1</v>
      </c>
      <c r="Q45" s="17">
        <v>1000</v>
      </c>
      <c r="R45" s="22">
        <v>0</v>
      </c>
      <c r="S45" s="22">
        <v>-1000</v>
      </c>
      <c r="T45" s="22">
        <v>1</v>
      </c>
      <c r="U45" s="22">
        <v>1000</v>
      </c>
      <c r="V45" s="26">
        <v>1</v>
      </c>
      <c r="W45" s="26">
        <v>2000</v>
      </c>
      <c r="X45" s="26">
        <v>0</v>
      </c>
      <c r="Y45" s="26">
        <v>-2000</v>
      </c>
      <c r="Z45" s="29">
        <v>1</v>
      </c>
      <c r="AA45" s="29">
        <v>1500</v>
      </c>
      <c r="AB45" s="8">
        <v>0</v>
      </c>
      <c r="AC45" s="8">
        <v>-2000</v>
      </c>
      <c r="AD45" s="8">
        <v>1</v>
      </c>
      <c r="AE45" s="8">
        <v>1000</v>
      </c>
      <c r="AF45" s="8">
        <v>1</v>
      </c>
      <c r="AG45" s="8">
        <v>1000</v>
      </c>
      <c r="AI45" s="3">
        <v>1</v>
      </c>
      <c r="AJ45" s="3">
        <v>0.5</v>
      </c>
    </row>
    <row r="46" spans="2:37" x14ac:dyDescent="0.25">
      <c r="B46" s="8">
        <v>1</v>
      </c>
      <c r="C46" s="8">
        <v>1000</v>
      </c>
      <c r="D46" s="5">
        <v>0.5</v>
      </c>
      <c r="E46" s="5">
        <v>0</v>
      </c>
      <c r="F46" s="6">
        <v>1</v>
      </c>
      <c r="G46" s="6">
        <v>1000</v>
      </c>
      <c r="H46" s="6">
        <v>1</v>
      </c>
      <c r="I46" s="6">
        <v>1000</v>
      </c>
      <c r="J46" s="7">
        <v>0</v>
      </c>
      <c r="K46" s="7">
        <v>-1000</v>
      </c>
      <c r="L46" s="11">
        <v>0</v>
      </c>
      <c r="M46" s="11">
        <v>-1000</v>
      </c>
      <c r="N46" s="17">
        <v>0</v>
      </c>
      <c r="O46" s="17">
        <v>-1000</v>
      </c>
      <c r="P46" s="17">
        <v>1</v>
      </c>
      <c r="Q46" s="17">
        <v>1000</v>
      </c>
      <c r="R46" s="8">
        <v>0</v>
      </c>
      <c r="S46" s="8">
        <v>-2000</v>
      </c>
      <c r="T46" s="22">
        <v>0</v>
      </c>
      <c r="U46" s="22">
        <v>-1000</v>
      </c>
      <c r="V46" s="26">
        <v>1</v>
      </c>
      <c r="W46" s="26">
        <v>1000</v>
      </c>
      <c r="X46" s="26">
        <v>0</v>
      </c>
      <c r="Y46" s="26">
        <v>-1000</v>
      </c>
      <c r="Z46" s="29">
        <v>0.5</v>
      </c>
      <c r="AA46" s="29">
        <v>0</v>
      </c>
      <c r="AB46" s="29">
        <v>1</v>
      </c>
      <c r="AC46" s="29">
        <v>1000</v>
      </c>
      <c r="AD46" s="8">
        <v>0</v>
      </c>
      <c r="AE46" s="8">
        <v>-1000</v>
      </c>
      <c r="AF46" s="6">
        <v>0</v>
      </c>
      <c r="AG46" s="6">
        <v>-1000</v>
      </c>
      <c r="AI46" s="3">
        <v>0</v>
      </c>
      <c r="AJ46" s="3">
        <v>-0.5</v>
      </c>
    </row>
    <row r="47" spans="2:37" x14ac:dyDescent="0.25">
      <c r="B47" s="8">
        <v>0</v>
      </c>
      <c r="C47" s="8">
        <v>-1000</v>
      </c>
      <c r="D47" s="5">
        <v>1</v>
      </c>
      <c r="E47" s="5">
        <v>2000</v>
      </c>
      <c r="F47" s="8">
        <v>1</v>
      </c>
      <c r="G47" s="8">
        <v>1000</v>
      </c>
      <c r="H47" s="6">
        <v>1</v>
      </c>
      <c r="I47" s="6">
        <v>1000</v>
      </c>
      <c r="J47" s="10">
        <v>0</v>
      </c>
      <c r="K47" s="10">
        <v>-1000</v>
      </c>
      <c r="L47" s="11">
        <v>0</v>
      </c>
      <c r="M47" s="11">
        <v>-1000</v>
      </c>
      <c r="N47" s="17">
        <v>0.5</v>
      </c>
      <c r="O47" s="17">
        <v>0</v>
      </c>
      <c r="P47" s="17">
        <v>0</v>
      </c>
      <c r="Q47" s="17">
        <v>-1000</v>
      </c>
      <c r="R47" s="8">
        <v>0</v>
      </c>
      <c r="S47" s="8">
        <v>-1000</v>
      </c>
      <c r="T47" s="8">
        <v>0</v>
      </c>
      <c r="U47" s="8">
        <v>-1000</v>
      </c>
      <c r="V47" s="26">
        <v>0.5</v>
      </c>
      <c r="W47" s="26">
        <v>0</v>
      </c>
      <c r="X47" s="26">
        <v>0</v>
      </c>
      <c r="Y47" s="26">
        <v>-1000</v>
      </c>
      <c r="Z47" s="29">
        <v>1</v>
      </c>
      <c r="AA47" s="29">
        <v>1000</v>
      </c>
      <c r="AB47" s="29">
        <v>1</v>
      </c>
      <c r="AC47" s="29">
        <v>1000</v>
      </c>
      <c r="AD47" s="6">
        <v>1</v>
      </c>
      <c r="AE47" s="6">
        <v>2000</v>
      </c>
      <c r="AF47" s="6">
        <v>1</v>
      </c>
      <c r="AG47" s="6">
        <v>1000</v>
      </c>
      <c r="AI47" s="3">
        <v>0</v>
      </c>
      <c r="AJ47" s="3">
        <v>-0.5</v>
      </c>
    </row>
    <row r="48" spans="2:37" x14ac:dyDescent="0.25">
      <c r="B48" s="5">
        <v>0</v>
      </c>
      <c r="C48" s="5">
        <v>-1000</v>
      </c>
      <c r="D48" s="5">
        <v>1</v>
      </c>
      <c r="E48" s="5">
        <v>1500</v>
      </c>
      <c r="F48" s="6">
        <v>1</v>
      </c>
      <c r="G48" s="6">
        <v>1000</v>
      </c>
      <c r="H48" s="6">
        <v>0</v>
      </c>
      <c r="I48" s="6">
        <v>-1000</v>
      </c>
      <c r="J48" s="7">
        <v>0.5</v>
      </c>
      <c r="K48" s="7">
        <v>0</v>
      </c>
      <c r="L48" s="11">
        <v>0</v>
      </c>
      <c r="M48" s="11">
        <v>-1000</v>
      </c>
      <c r="N48" s="8">
        <v>0</v>
      </c>
      <c r="O48" s="8">
        <v>-1000</v>
      </c>
      <c r="P48" s="17">
        <v>1</v>
      </c>
      <c r="Q48" s="17">
        <v>1000</v>
      </c>
      <c r="R48" s="22">
        <v>1</v>
      </c>
      <c r="S48" s="22">
        <v>1000</v>
      </c>
      <c r="T48" s="22">
        <v>0.5</v>
      </c>
      <c r="U48" s="22">
        <v>0</v>
      </c>
      <c r="V48" s="26">
        <v>0</v>
      </c>
      <c r="W48" s="26">
        <v>-1000</v>
      </c>
      <c r="X48" s="8">
        <v>1</v>
      </c>
      <c r="Y48" s="8">
        <v>1000</v>
      </c>
      <c r="Z48" s="29">
        <v>1</v>
      </c>
      <c r="AA48" s="29">
        <v>1000</v>
      </c>
      <c r="AB48" s="29">
        <v>0</v>
      </c>
      <c r="AC48" s="29">
        <v>-1000</v>
      </c>
      <c r="AD48" s="6">
        <v>1</v>
      </c>
      <c r="AE48" s="6">
        <v>1000</v>
      </c>
      <c r="AF48" s="6">
        <v>0</v>
      </c>
      <c r="AG48" s="6">
        <v>-1000</v>
      </c>
      <c r="AI48" s="3">
        <v>1</v>
      </c>
      <c r="AJ48" s="3">
        <v>0.5</v>
      </c>
    </row>
    <row r="49" spans="1:37" x14ac:dyDescent="0.25">
      <c r="B49" s="5">
        <v>1</v>
      </c>
      <c r="C49" s="5">
        <v>2000</v>
      </c>
      <c r="D49" s="5">
        <v>1</v>
      </c>
      <c r="E49" s="5">
        <v>1000</v>
      </c>
      <c r="F49" s="8">
        <v>0</v>
      </c>
      <c r="G49" s="8">
        <v>-1000</v>
      </c>
      <c r="H49" s="6">
        <v>0</v>
      </c>
      <c r="I49" s="6">
        <v>-1000</v>
      </c>
      <c r="J49" s="10">
        <v>0</v>
      </c>
      <c r="K49" s="10">
        <v>-1000</v>
      </c>
      <c r="L49" s="11">
        <v>1</v>
      </c>
      <c r="M49" s="11">
        <v>1000</v>
      </c>
      <c r="N49" s="17">
        <v>0</v>
      </c>
      <c r="O49" s="17">
        <v>-1000</v>
      </c>
      <c r="P49" s="17">
        <v>0</v>
      </c>
      <c r="Q49" s="17">
        <v>-1000</v>
      </c>
      <c r="R49" s="22">
        <v>1</v>
      </c>
      <c r="S49" s="22">
        <v>1500</v>
      </c>
      <c r="T49" s="22">
        <v>0</v>
      </c>
      <c r="U49" s="22">
        <v>-1000</v>
      </c>
      <c r="V49" s="26">
        <v>1</v>
      </c>
      <c r="W49" s="26">
        <v>1000</v>
      </c>
      <c r="X49" s="26">
        <v>0.5</v>
      </c>
      <c r="Y49" s="26">
        <v>0</v>
      </c>
      <c r="Z49" s="29">
        <v>0</v>
      </c>
      <c r="AA49" s="29">
        <v>-2000</v>
      </c>
      <c r="AB49" s="8">
        <v>0</v>
      </c>
      <c r="AC49" s="8">
        <v>-1000</v>
      </c>
      <c r="AD49" s="8">
        <v>0</v>
      </c>
      <c r="AE49" s="8">
        <v>-1000</v>
      </c>
      <c r="AF49" s="6">
        <v>0</v>
      </c>
      <c r="AG49" s="6">
        <v>-1000</v>
      </c>
      <c r="AI49" s="2">
        <v>1</v>
      </c>
      <c r="AJ49" s="2">
        <v>1</v>
      </c>
      <c r="AK49" s="1" t="s">
        <v>19</v>
      </c>
    </row>
    <row r="50" spans="1:37" x14ac:dyDescent="0.25">
      <c r="B50" s="5">
        <v>0</v>
      </c>
      <c r="C50" s="5">
        <v>-1000</v>
      </c>
      <c r="D50" s="5">
        <v>0</v>
      </c>
      <c r="E50" s="5">
        <v>-2000</v>
      </c>
      <c r="F50" s="6">
        <v>1</v>
      </c>
      <c r="G50" s="6">
        <v>1500</v>
      </c>
      <c r="H50" s="6">
        <v>1</v>
      </c>
      <c r="I50" s="6">
        <v>1000</v>
      </c>
      <c r="J50" s="7">
        <v>1</v>
      </c>
      <c r="K50" s="7">
        <v>1000</v>
      </c>
      <c r="L50" s="11">
        <v>1</v>
      </c>
      <c r="M50" s="11">
        <v>1000</v>
      </c>
      <c r="N50" s="17">
        <v>1</v>
      </c>
      <c r="O50" s="17">
        <v>1000</v>
      </c>
      <c r="P50" s="17">
        <v>0</v>
      </c>
      <c r="Q50" s="17">
        <v>1000</v>
      </c>
      <c r="R50" s="22">
        <v>1</v>
      </c>
      <c r="S50" s="22">
        <v>1000</v>
      </c>
      <c r="T50" s="22">
        <v>1</v>
      </c>
      <c r="U50" s="22">
        <v>1000</v>
      </c>
      <c r="V50" s="26">
        <v>0.5</v>
      </c>
      <c r="W50" s="26">
        <v>0</v>
      </c>
      <c r="X50" s="26">
        <v>0</v>
      </c>
      <c r="Y50" s="26">
        <v>-1000</v>
      </c>
      <c r="Z50" s="29">
        <v>1</v>
      </c>
      <c r="AA50" s="29">
        <v>1500</v>
      </c>
      <c r="AB50" s="8">
        <v>0</v>
      </c>
      <c r="AC50" s="8">
        <v>-1000</v>
      </c>
      <c r="AD50" s="6">
        <v>1</v>
      </c>
      <c r="AE50" s="6">
        <v>1000</v>
      </c>
      <c r="AF50" s="6">
        <v>1</v>
      </c>
      <c r="AG50" s="6">
        <v>1000</v>
      </c>
      <c r="AI50" s="2">
        <v>1</v>
      </c>
      <c r="AJ50" s="2">
        <v>0.5</v>
      </c>
      <c r="AK50" s="1" t="s">
        <v>19</v>
      </c>
    </row>
    <row r="51" spans="1:37" x14ac:dyDescent="0.25">
      <c r="B51" s="8">
        <v>1</v>
      </c>
      <c r="C51" s="8">
        <v>1000</v>
      </c>
      <c r="D51" s="5">
        <v>1</v>
      </c>
      <c r="E51" s="5">
        <v>1000</v>
      </c>
      <c r="F51" s="6">
        <v>0</v>
      </c>
      <c r="G51" s="6">
        <v>-1000</v>
      </c>
      <c r="H51" s="6">
        <v>1</v>
      </c>
      <c r="I51" s="6">
        <v>1000</v>
      </c>
      <c r="J51" s="7">
        <v>0</v>
      </c>
      <c r="K51" s="7">
        <v>-1000</v>
      </c>
      <c r="L51" s="11">
        <v>0</v>
      </c>
      <c r="M51" s="11">
        <v>-1000</v>
      </c>
      <c r="N51" s="17">
        <v>0</v>
      </c>
      <c r="O51" s="17">
        <v>-1000</v>
      </c>
      <c r="P51" s="17">
        <v>0</v>
      </c>
      <c r="Q51" s="17">
        <v>-1000</v>
      </c>
      <c r="R51" s="22">
        <v>1</v>
      </c>
      <c r="S51" s="22">
        <v>1000</v>
      </c>
      <c r="T51" s="8">
        <v>0</v>
      </c>
      <c r="U51" s="8">
        <v>-1000</v>
      </c>
      <c r="V51" s="26">
        <v>1</v>
      </c>
      <c r="W51" s="26">
        <v>1000</v>
      </c>
      <c r="X51" s="26">
        <v>1</v>
      </c>
      <c r="Y51" s="26">
        <v>1000</v>
      </c>
      <c r="Z51" s="29">
        <v>0.5</v>
      </c>
      <c r="AA51" s="29">
        <v>0</v>
      </c>
      <c r="AB51" s="29">
        <v>1</v>
      </c>
      <c r="AC51" s="29">
        <v>1500</v>
      </c>
      <c r="AD51" s="6">
        <v>0</v>
      </c>
      <c r="AE51" s="6">
        <v>-2000</v>
      </c>
      <c r="AF51" s="6">
        <v>0</v>
      </c>
      <c r="AG51" s="6">
        <v>-2000</v>
      </c>
      <c r="AI51" s="3">
        <v>1</v>
      </c>
      <c r="AJ51" s="3">
        <v>0.5</v>
      </c>
    </row>
    <row r="52" spans="1:37" x14ac:dyDescent="0.25">
      <c r="B52" s="5"/>
      <c r="C52" s="5"/>
      <c r="D52" s="5"/>
      <c r="E52" s="5"/>
      <c r="F52" s="6"/>
      <c r="G52" s="6"/>
      <c r="H52" s="6"/>
      <c r="I52" s="6"/>
      <c r="J52" s="7"/>
      <c r="K52" s="7"/>
      <c r="L52" s="11"/>
      <c r="M52" s="11"/>
      <c r="N52" s="17"/>
      <c r="O52" s="17"/>
      <c r="P52" s="17"/>
      <c r="Q52" s="17"/>
      <c r="R52" s="22"/>
      <c r="S52" s="22"/>
      <c r="T52" s="22"/>
      <c r="U52" s="22"/>
      <c r="V52" s="26"/>
      <c r="W52" s="26"/>
      <c r="X52" s="26"/>
      <c r="Y52" s="26"/>
      <c r="Z52" s="29"/>
      <c r="AA52" s="29"/>
      <c r="AB52" s="29"/>
      <c r="AC52" s="29"/>
      <c r="AD52" s="6"/>
      <c r="AE52" s="6"/>
      <c r="AF52" s="6"/>
      <c r="AG52" s="6"/>
      <c r="AI52" s="3"/>
      <c r="AJ52" s="3"/>
    </row>
    <row r="53" spans="1:37" x14ac:dyDescent="0.25">
      <c r="B53" s="5">
        <f t="shared" ref="B53:Y53" si="0">SUM(B2:B51)</f>
        <v>27.5</v>
      </c>
      <c r="C53" s="5">
        <f t="shared" si="0"/>
        <v>8500</v>
      </c>
      <c r="D53" s="5">
        <f t="shared" si="0"/>
        <v>25.5</v>
      </c>
      <c r="E53" s="5">
        <f t="shared" si="0"/>
        <v>4000</v>
      </c>
      <c r="F53" s="5">
        <f t="shared" si="0"/>
        <v>23.5</v>
      </c>
      <c r="G53" s="5">
        <f t="shared" si="0"/>
        <v>-2000</v>
      </c>
      <c r="H53" s="5">
        <f t="shared" si="0"/>
        <v>28.5</v>
      </c>
      <c r="I53" s="5">
        <f t="shared" si="0"/>
        <v>9500</v>
      </c>
      <c r="J53" s="5">
        <f t="shared" si="0"/>
        <v>18</v>
      </c>
      <c r="K53" s="5">
        <f t="shared" si="0"/>
        <v>-9500</v>
      </c>
      <c r="L53" s="5">
        <f t="shared" si="0"/>
        <v>25.5</v>
      </c>
      <c r="M53" s="5">
        <f t="shared" si="0"/>
        <v>1500</v>
      </c>
      <c r="N53" s="5">
        <f t="shared" si="0"/>
        <v>17.5</v>
      </c>
      <c r="O53" s="5">
        <f t="shared" si="0"/>
        <v>-14000</v>
      </c>
      <c r="P53" s="5">
        <f t="shared" si="0"/>
        <v>23.5</v>
      </c>
      <c r="Q53" s="5">
        <f t="shared" si="0"/>
        <v>2000</v>
      </c>
      <c r="R53" s="5">
        <f t="shared" si="0"/>
        <v>30</v>
      </c>
      <c r="S53" s="5">
        <f t="shared" si="0"/>
        <v>11000</v>
      </c>
      <c r="T53" s="5">
        <f t="shared" si="0"/>
        <v>22</v>
      </c>
      <c r="U53" s="5">
        <f t="shared" si="0"/>
        <v>-1500</v>
      </c>
      <c r="V53" s="5">
        <f t="shared" si="0"/>
        <v>27</v>
      </c>
      <c r="W53" s="5">
        <f t="shared" si="0"/>
        <v>3500</v>
      </c>
      <c r="X53" s="5">
        <f t="shared" si="0"/>
        <v>24</v>
      </c>
      <c r="Y53" s="5">
        <f t="shared" si="0"/>
        <v>-1000</v>
      </c>
      <c r="Z53" s="5">
        <f t="shared" ref="Z53:AA53" si="1">SUM(Z2:Z51)</f>
        <v>30.5</v>
      </c>
      <c r="AA53" s="5">
        <f t="shared" si="1"/>
        <v>13000</v>
      </c>
      <c r="AB53" s="5">
        <f t="shared" ref="AB53:AC53" si="2">SUM(AB2:AB51)</f>
        <v>20.5</v>
      </c>
      <c r="AC53" s="5">
        <f t="shared" si="2"/>
        <v>-10500</v>
      </c>
      <c r="AD53" s="5">
        <f t="shared" ref="AD53:AE53" si="3">SUM(AD2:AD51)</f>
        <v>18</v>
      </c>
      <c r="AE53" s="5">
        <f t="shared" si="3"/>
        <v>-13500</v>
      </c>
      <c r="AF53" s="5">
        <f t="shared" ref="AF53:AG53" si="4">SUM(AF2:AF51)</f>
        <v>21.33</v>
      </c>
      <c r="AG53" s="5">
        <f t="shared" si="4"/>
        <v>-7500</v>
      </c>
      <c r="AI53" s="5">
        <f t="shared" ref="AI53:AJ53" si="5">SUM(AI2:AI51)</f>
        <v>23.5</v>
      </c>
      <c r="AJ53" s="5">
        <f t="shared" si="5"/>
        <v>-1.5</v>
      </c>
    </row>
    <row r="54" spans="1:37" x14ac:dyDescent="0.25">
      <c r="B54" s="5" t="str">
        <f>B53/50*100&amp;"%"</f>
        <v>55%</v>
      </c>
      <c r="C54" s="5"/>
      <c r="D54" s="5" t="str">
        <f>D53/50*100&amp;"%"</f>
        <v>51%</v>
      </c>
      <c r="E54" s="5"/>
      <c r="F54" s="6" t="str">
        <f>F53/50*100&amp;"%"</f>
        <v>47%</v>
      </c>
      <c r="G54" s="6"/>
      <c r="H54" s="6" t="str">
        <f>H53/50*100&amp;"%"</f>
        <v>57%</v>
      </c>
      <c r="I54" s="6"/>
      <c r="J54" s="11" t="str">
        <f>J53/50*100&amp;"%"</f>
        <v>36%</v>
      </c>
      <c r="K54" s="11"/>
      <c r="L54" s="11" t="str">
        <f>L53/50*100&amp;"%"</f>
        <v>51%</v>
      </c>
      <c r="M54" s="11"/>
      <c r="N54" s="17" t="str">
        <f>N53/50*100&amp;"%"</f>
        <v>35%</v>
      </c>
      <c r="O54" s="17"/>
      <c r="P54" s="17" t="str">
        <f>P53/50*100&amp;"%"</f>
        <v>47%</v>
      </c>
      <c r="Q54" s="17"/>
      <c r="R54" s="22" t="str">
        <f>R53/50*100&amp;"%"</f>
        <v>60%</v>
      </c>
      <c r="S54" s="22"/>
      <c r="T54" s="22" t="str">
        <f>T53/50*100&amp;"%"</f>
        <v>44%</v>
      </c>
      <c r="U54" s="22"/>
      <c r="V54" s="26" t="str">
        <f>V53/50*100&amp;"%"</f>
        <v>54%</v>
      </c>
      <c r="W54" s="26"/>
      <c r="X54" s="26" t="str">
        <f>X53/50*100&amp;"%"</f>
        <v>48%</v>
      </c>
      <c r="Y54" s="26"/>
      <c r="Z54" s="26" t="str">
        <f>Z53/50*100&amp;"%"</f>
        <v>61%</v>
      </c>
      <c r="AA54" s="26"/>
      <c r="AB54" s="26" t="str">
        <f>AB53/50*100&amp;"%"</f>
        <v>41%</v>
      </c>
      <c r="AC54" s="26"/>
      <c r="AD54" s="26" t="str">
        <f>AD53/50*100&amp;"%"</f>
        <v>36%</v>
      </c>
      <c r="AE54" s="26"/>
      <c r="AF54" s="26" t="str">
        <f>AF53/50*100&amp;"%"</f>
        <v>42.66%</v>
      </c>
      <c r="AG54" s="26"/>
      <c r="AI54" s="26" t="str">
        <f>AI53/50*100&amp;"%"</f>
        <v>47%</v>
      </c>
      <c r="AJ54" s="26"/>
    </row>
    <row r="55" spans="1:37" x14ac:dyDescent="0.25">
      <c r="B55" s="9"/>
      <c r="C55" s="9"/>
      <c r="D55" s="9"/>
      <c r="E55" s="9"/>
      <c r="F55" s="6"/>
      <c r="G55" s="6"/>
      <c r="H55" s="6"/>
      <c r="I55" s="6"/>
      <c r="J55" s="7"/>
      <c r="K55" s="7"/>
      <c r="L55" s="11"/>
      <c r="M55" s="11"/>
      <c r="N55" s="17"/>
      <c r="O55" s="17"/>
      <c r="P55" s="17"/>
      <c r="Q55" s="17"/>
      <c r="R55" s="22"/>
      <c r="S55" s="22"/>
      <c r="T55" s="22"/>
      <c r="U55" s="22"/>
      <c r="V55" s="26"/>
      <c r="W55" s="26"/>
      <c r="X55" s="26"/>
      <c r="Y55" s="26"/>
      <c r="Z55" s="29"/>
      <c r="AA55" s="29"/>
      <c r="AB55" s="29"/>
      <c r="AC55" s="29"/>
      <c r="AD55" s="6"/>
      <c r="AE55" s="6"/>
      <c r="AF55" s="6"/>
      <c r="AG55" s="6"/>
      <c r="AI55" s="3"/>
      <c r="AJ55" s="3"/>
    </row>
    <row r="56" spans="1:37" x14ac:dyDescent="0.25">
      <c r="B56" s="9" t="s">
        <v>1</v>
      </c>
      <c r="C56" s="9"/>
      <c r="D56" s="9"/>
      <c r="E56" s="9"/>
      <c r="F56" s="6"/>
      <c r="G56" s="6"/>
      <c r="H56" s="6"/>
      <c r="I56" s="6"/>
      <c r="J56" s="7"/>
      <c r="K56" s="7"/>
      <c r="L56" s="11"/>
      <c r="M56" s="11"/>
      <c r="N56" s="17"/>
      <c r="O56" s="17"/>
      <c r="P56" s="17"/>
      <c r="Q56" s="17"/>
      <c r="R56" s="22"/>
      <c r="S56" s="22"/>
      <c r="T56" s="22"/>
      <c r="U56" s="22"/>
      <c r="V56" s="26"/>
      <c r="W56" s="26"/>
      <c r="X56" s="26"/>
      <c r="Y56" s="26"/>
      <c r="Z56" s="29"/>
      <c r="AA56" s="29"/>
      <c r="AB56" s="29"/>
      <c r="AC56" s="29"/>
      <c r="AD56" s="6"/>
      <c r="AE56" s="6"/>
      <c r="AF56" s="6"/>
      <c r="AG56" s="6"/>
      <c r="AI56" s="3"/>
      <c r="AJ56" s="3"/>
    </row>
    <row r="57" spans="1:37" x14ac:dyDescent="0.25">
      <c r="B57" s="1">
        <v>0</v>
      </c>
      <c r="C57" s="1">
        <v>-1000</v>
      </c>
      <c r="D57" s="1">
        <v>0</v>
      </c>
      <c r="E57" s="1">
        <v>-1000</v>
      </c>
      <c r="F57" s="3">
        <v>0.5</v>
      </c>
      <c r="G57" s="3">
        <v>0</v>
      </c>
      <c r="H57" s="8">
        <v>0</v>
      </c>
      <c r="I57" s="8">
        <v>-1000</v>
      </c>
      <c r="J57" s="4">
        <v>0</v>
      </c>
      <c r="K57" s="4">
        <v>-1000</v>
      </c>
      <c r="L57" s="20">
        <v>0</v>
      </c>
      <c r="M57" s="20">
        <v>-1000</v>
      </c>
      <c r="N57" s="18">
        <v>1</v>
      </c>
      <c r="O57" s="18">
        <v>1000</v>
      </c>
      <c r="P57" s="2">
        <v>0</v>
      </c>
      <c r="Q57" s="2">
        <v>-1000</v>
      </c>
      <c r="R57" s="23">
        <v>0</v>
      </c>
      <c r="S57" s="23">
        <v>-1000</v>
      </c>
      <c r="T57" s="23">
        <v>0</v>
      </c>
      <c r="U57" s="23">
        <v>-2000</v>
      </c>
      <c r="V57" s="27"/>
      <c r="W57" s="27"/>
      <c r="X57" s="27"/>
      <c r="Y57" s="27"/>
      <c r="Z57" s="1">
        <v>1</v>
      </c>
      <c r="AA57" s="1">
        <v>1000</v>
      </c>
      <c r="AB57" s="1">
        <v>0</v>
      </c>
      <c r="AC57" s="1">
        <v>-1000</v>
      </c>
      <c r="AD57" s="1">
        <v>1</v>
      </c>
      <c r="AE57" s="1">
        <v>1000</v>
      </c>
      <c r="AF57" s="1">
        <v>1</v>
      </c>
      <c r="AG57" s="1">
        <v>1000</v>
      </c>
    </row>
    <row r="58" spans="1:37" x14ac:dyDescent="0.25">
      <c r="B58" s="1">
        <v>1</v>
      </c>
      <c r="C58" s="1">
        <v>1000</v>
      </c>
      <c r="D58" s="1">
        <v>1</v>
      </c>
      <c r="E58" s="1">
        <v>1000</v>
      </c>
      <c r="F58" s="2">
        <v>1</v>
      </c>
      <c r="G58" s="2">
        <v>1000</v>
      </c>
      <c r="H58" s="6">
        <v>1</v>
      </c>
      <c r="I58" s="6">
        <v>2000</v>
      </c>
      <c r="J58" s="4"/>
      <c r="K58" s="4"/>
      <c r="L58" s="20">
        <v>0</v>
      </c>
      <c r="M58" s="20">
        <v>-1000</v>
      </c>
      <c r="N58" s="18">
        <v>0</v>
      </c>
      <c r="O58" s="18">
        <v>-1000</v>
      </c>
      <c r="P58" s="18">
        <v>1</v>
      </c>
      <c r="Q58" s="18">
        <v>2000</v>
      </c>
      <c r="R58" s="23">
        <v>1</v>
      </c>
      <c r="S58" s="23">
        <v>1000</v>
      </c>
      <c r="T58" s="23">
        <v>0</v>
      </c>
      <c r="U58" s="23">
        <v>-1000</v>
      </c>
      <c r="V58" s="27"/>
      <c r="W58" s="27"/>
      <c r="X58" s="27"/>
      <c r="Y58" s="27"/>
      <c r="Z58" s="1">
        <v>1</v>
      </c>
      <c r="AA58" s="1">
        <v>2000</v>
      </c>
    </row>
    <row r="59" spans="1:37" x14ac:dyDescent="0.25">
      <c r="B59" s="1">
        <v>1</v>
      </c>
      <c r="C59" s="1">
        <v>1000</v>
      </c>
      <c r="H59" s="6">
        <v>0</v>
      </c>
      <c r="I59" s="6">
        <v>-1000</v>
      </c>
      <c r="L59" s="20">
        <v>0</v>
      </c>
      <c r="M59" s="20">
        <v>-1000</v>
      </c>
      <c r="N59" s="18">
        <v>1</v>
      </c>
      <c r="O59" s="18">
        <v>1000</v>
      </c>
      <c r="P59" s="2">
        <v>1</v>
      </c>
      <c r="Q59" s="2">
        <v>1000</v>
      </c>
      <c r="R59" s="2">
        <v>0.5</v>
      </c>
      <c r="S59" s="2">
        <v>0</v>
      </c>
      <c r="T59" s="2">
        <v>1</v>
      </c>
      <c r="U59" s="2">
        <v>1000</v>
      </c>
      <c r="V59" s="27"/>
      <c r="W59" s="27"/>
      <c r="X59" s="27"/>
      <c r="Y59" s="27"/>
      <c r="Z59" s="1">
        <v>0</v>
      </c>
      <c r="AA59" s="1">
        <v>-2000</v>
      </c>
    </row>
    <row r="60" spans="1:37" x14ac:dyDescent="0.25">
      <c r="N60" s="18">
        <v>1</v>
      </c>
      <c r="O60" s="18">
        <v>1000</v>
      </c>
      <c r="P60" s="18"/>
      <c r="Q60" s="18"/>
      <c r="R60" s="2">
        <v>0.5</v>
      </c>
      <c r="S60" s="2">
        <v>0</v>
      </c>
      <c r="T60" s="23"/>
      <c r="U60" s="23"/>
      <c r="V60" s="27"/>
      <c r="W60" s="27"/>
      <c r="X60" s="27"/>
      <c r="Y60" s="27"/>
      <c r="Z60" s="1">
        <v>1</v>
      </c>
      <c r="AA60" s="1">
        <v>1000</v>
      </c>
    </row>
    <row r="61" spans="1:37" x14ac:dyDescent="0.25">
      <c r="B61" s="1" t="s">
        <v>13</v>
      </c>
      <c r="N61" s="18"/>
      <c r="O61" s="18"/>
      <c r="P61" s="18"/>
      <c r="Q61" s="18"/>
      <c r="R61" s="2"/>
      <c r="S61" s="2"/>
      <c r="T61" s="23"/>
      <c r="U61" s="23"/>
      <c r="V61" s="27"/>
      <c r="W61" s="27"/>
      <c r="X61" s="27"/>
      <c r="Y61" s="27"/>
    </row>
    <row r="62" spans="1:37" x14ac:dyDescent="0.25">
      <c r="A62" t="s">
        <v>14</v>
      </c>
      <c r="B62" s="1">
        <v>5</v>
      </c>
      <c r="D62" s="1">
        <v>3</v>
      </c>
      <c r="F62" s="1">
        <v>4</v>
      </c>
      <c r="H62" s="1">
        <v>3</v>
      </c>
      <c r="J62">
        <v>3</v>
      </c>
      <c r="L62" s="1">
        <v>4</v>
      </c>
      <c r="N62" s="1">
        <v>3</v>
      </c>
      <c r="P62" s="1">
        <v>6</v>
      </c>
      <c r="R62" s="1">
        <v>6</v>
      </c>
      <c r="T62" s="1">
        <v>4</v>
      </c>
      <c r="V62" s="1">
        <v>3</v>
      </c>
      <c r="X62" s="1">
        <v>5</v>
      </c>
      <c r="Z62" s="1">
        <v>5</v>
      </c>
      <c r="AB62" s="1">
        <v>2</v>
      </c>
      <c r="AD62" s="1">
        <v>3</v>
      </c>
      <c r="AF62" s="1">
        <v>6</v>
      </c>
      <c r="AI62" s="1">
        <v>4</v>
      </c>
    </row>
    <row r="63" spans="1:37" x14ac:dyDescent="0.25">
      <c r="A63" t="s">
        <v>15</v>
      </c>
      <c r="B63" s="1">
        <v>4</v>
      </c>
      <c r="D63" s="1">
        <v>3</v>
      </c>
      <c r="F63" s="1">
        <v>5</v>
      </c>
      <c r="H63" s="1">
        <v>3</v>
      </c>
      <c r="J63">
        <v>5</v>
      </c>
      <c r="L63" s="1">
        <v>5</v>
      </c>
      <c r="N63" s="1">
        <v>7</v>
      </c>
      <c r="P63" s="1">
        <v>5</v>
      </c>
      <c r="R63" s="1">
        <v>5</v>
      </c>
      <c r="T63" s="1">
        <v>3</v>
      </c>
      <c r="V63" s="1">
        <v>3</v>
      </c>
      <c r="X63" s="1">
        <v>4</v>
      </c>
      <c r="Z63" s="1">
        <v>3</v>
      </c>
      <c r="AB63" s="1">
        <v>3</v>
      </c>
      <c r="AD63" s="1">
        <v>10</v>
      </c>
      <c r="AF63" s="1">
        <v>6</v>
      </c>
      <c r="AI63" s="1">
        <v>4</v>
      </c>
    </row>
    <row r="65" spans="2:37" x14ac:dyDescent="0.25">
      <c r="B65" s="1" t="s">
        <v>20</v>
      </c>
      <c r="AJ65" s="1">
        <f>16/50</f>
        <v>0.32</v>
      </c>
    </row>
    <row r="66" spans="2:37" x14ac:dyDescent="0.25">
      <c r="B66" s="37">
        <f>6.5/15</f>
        <v>0.43333333333333335</v>
      </c>
      <c r="D66" s="37">
        <f>6/13</f>
        <v>0.46153846153846156</v>
      </c>
      <c r="F66" s="37">
        <f>2/12</f>
        <v>0.16666666666666666</v>
      </c>
      <c r="H66" s="37">
        <f>7/15</f>
        <v>0.46666666666666667</v>
      </c>
      <c r="J66" s="37">
        <f>3.5/15</f>
        <v>0.23333333333333334</v>
      </c>
      <c r="L66" s="37">
        <f>3.5/12</f>
        <v>0.29166666666666669</v>
      </c>
      <c r="N66" s="37">
        <f>5/18</f>
        <v>0.27777777777777779</v>
      </c>
      <c r="P66" s="37">
        <f>4/11</f>
        <v>0.36363636363636365</v>
      </c>
      <c r="R66" s="37">
        <f>7/15</f>
        <v>0.46666666666666667</v>
      </c>
      <c r="T66" s="37">
        <f>4/13</f>
        <v>0.30769230769230771</v>
      </c>
      <c r="V66" s="37">
        <f>5/12</f>
        <v>0.41666666666666669</v>
      </c>
      <c r="X66" s="1">
        <f>3.5/14</f>
        <v>0.25</v>
      </c>
      <c r="Z66" s="37">
        <f>5/11</f>
        <v>0.45454545454545453</v>
      </c>
      <c r="AB66" s="37">
        <f>3.5/16</f>
        <v>0.21875</v>
      </c>
      <c r="AD66" s="37">
        <f>4/15</f>
        <v>0.26666666666666666</v>
      </c>
      <c r="AF66" s="37">
        <f>2/11</f>
        <v>0.18181818181818182</v>
      </c>
      <c r="AI66" s="37">
        <f>5.5/16</f>
        <v>0.34375</v>
      </c>
    </row>
    <row r="67" spans="2:37" x14ac:dyDescent="0.25">
      <c r="B67" s="38" t="s">
        <v>23</v>
      </c>
      <c r="D67" s="1">
        <v>6</v>
      </c>
      <c r="F67" s="1">
        <v>2</v>
      </c>
      <c r="H67" s="1">
        <v>7</v>
      </c>
      <c r="J67" s="1">
        <v>3.5</v>
      </c>
      <c r="L67" s="1">
        <v>3.5</v>
      </c>
      <c r="N67" s="1">
        <v>5</v>
      </c>
      <c r="P67" s="1">
        <v>4</v>
      </c>
      <c r="R67" s="1">
        <v>7</v>
      </c>
      <c r="T67" s="1">
        <v>4</v>
      </c>
      <c r="V67" s="1">
        <v>5</v>
      </c>
      <c r="X67" s="1">
        <v>3.5</v>
      </c>
      <c r="Z67" s="1">
        <v>5</v>
      </c>
      <c r="AB67" s="1">
        <v>3.5</v>
      </c>
      <c r="AD67" s="1">
        <v>4</v>
      </c>
      <c r="AF67" s="1">
        <v>2</v>
      </c>
      <c r="AI67" s="1">
        <v>5.5</v>
      </c>
    </row>
    <row r="68" spans="2:37" x14ac:dyDescent="0.25">
      <c r="B68" s="38" t="s">
        <v>24</v>
      </c>
      <c r="D68" s="1">
        <v>18</v>
      </c>
      <c r="F68" s="1">
        <v>12</v>
      </c>
      <c r="H68" s="1">
        <v>15</v>
      </c>
      <c r="J68" s="1">
        <v>15</v>
      </c>
      <c r="L68" s="1">
        <v>12</v>
      </c>
      <c r="N68" s="1">
        <v>18</v>
      </c>
      <c r="P68" s="1">
        <v>11</v>
      </c>
      <c r="R68" s="1">
        <v>15</v>
      </c>
      <c r="T68" s="1">
        <v>13</v>
      </c>
      <c r="V68" s="1">
        <v>12</v>
      </c>
      <c r="X68" s="1">
        <v>14</v>
      </c>
      <c r="Z68" s="1">
        <v>11</v>
      </c>
      <c r="AB68" s="1">
        <v>16</v>
      </c>
      <c r="AD68" s="1">
        <v>15</v>
      </c>
      <c r="AF68" s="1">
        <v>11</v>
      </c>
      <c r="AI68" s="1">
        <v>16</v>
      </c>
      <c r="AJ68" s="1">
        <v>11</v>
      </c>
      <c r="AK68" s="39" t="s">
        <v>25</v>
      </c>
    </row>
    <row r="69" spans="2:37" x14ac:dyDescent="0.25">
      <c r="B69" s="37">
        <f>B68/50*100</f>
        <v>30</v>
      </c>
      <c r="D69" s="37">
        <f>D68/50*100</f>
        <v>36</v>
      </c>
      <c r="F69" s="37">
        <f>F68/50*100</f>
        <v>24</v>
      </c>
      <c r="H69" s="37">
        <f>H68/50*100</f>
        <v>30</v>
      </c>
      <c r="J69" s="37">
        <f>J68/50*100</f>
        <v>30</v>
      </c>
      <c r="L69" s="37">
        <f>L68/50*100</f>
        <v>24</v>
      </c>
      <c r="N69" s="37">
        <f>N68/50*100</f>
        <v>36</v>
      </c>
      <c r="P69" s="37">
        <f>P68/50*100</f>
        <v>22</v>
      </c>
      <c r="R69" s="37">
        <f>R68/50*100</f>
        <v>30</v>
      </c>
      <c r="T69" s="37">
        <f>T68/50*100</f>
        <v>26</v>
      </c>
      <c r="V69" s="37">
        <f>V68/50*100</f>
        <v>24</v>
      </c>
      <c r="X69" s="37">
        <f>X68/50*100</f>
        <v>28.000000000000004</v>
      </c>
      <c r="Z69" s="37">
        <f>Z68/50*100</f>
        <v>22</v>
      </c>
      <c r="AB69" s="37">
        <f>AB68/50*100</f>
        <v>32</v>
      </c>
      <c r="AD69" s="37">
        <f>AD68/50*100</f>
        <v>30</v>
      </c>
      <c r="AF69" s="37">
        <f>AF68/50*100</f>
        <v>22</v>
      </c>
    </row>
    <row r="70" spans="2:37" x14ac:dyDescent="0.25">
      <c r="B70" s="37"/>
      <c r="D70" s="37"/>
      <c r="F70" s="37"/>
      <c r="H70" s="37"/>
      <c r="J70" s="37"/>
      <c r="L70" s="37"/>
      <c r="N70" s="37"/>
      <c r="P70" s="37"/>
      <c r="R70" s="37"/>
      <c r="T70" s="37"/>
      <c r="V70" s="37"/>
      <c r="X70" s="37"/>
      <c r="Z70" s="37"/>
      <c r="AB70" s="37"/>
      <c r="AD70" s="37"/>
      <c r="AF70" s="37"/>
      <c r="AI70" s="1">
        <f>SUM(AI2:AI3,AI5:AI9,AI12,AI14:AI20,AI23,AI25,AI27:AI30,AI32:AI35,AI37:AI38,AI42,AI44:AI48,AI51)</f>
        <v>17</v>
      </c>
    </row>
    <row r="71" spans="2:37" x14ac:dyDescent="0.25">
      <c r="B71" s="37">
        <f>SUM(B5:B8,B11:B15,B17:B20,B22,B24:B29,B31:B34,B36,B38:B39,B41:B45,B48:B50)</f>
        <v>21</v>
      </c>
      <c r="D71" s="37">
        <f>SUM(D3:D7,D11,D14:D19,D22:D24,D26:D27,D32,D34:D35,D37,D39:D41,D43:D44,D46:D51)</f>
        <v>19.5</v>
      </c>
      <c r="F71" s="37">
        <f>SUM(F2:F10,F12:F16,F18,F20,F22:F26,F28:F29,F32,F34:F38,F40:F44,F46,F48,F50:F51)</f>
        <v>21.5</v>
      </c>
      <c r="H71" s="37">
        <f>SUM(H2,H4:H5,H7:H11,H13:H16,H18,H20:H21,H23:H26,H31:H34,H36:H37,H39,H41:H43,H46:H51)</f>
        <v>21.5</v>
      </c>
      <c r="J71" s="37">
        <f>SUM(J2,J4:J7,J9:J10,J13:J15,J17,J19:J20,J22:J23,J25:J27,J29:J34,J36:J38,J40:J42,J44:J46,J48,J50,J51)</f>
        <v>14.5</v>
      </c>
      <c r="L71" s="37">
        <f>SUM(L2:L6,L8,L13:L15,L18,L22:L25,L27:L44,L46:L51)</f>
        <v>22</v>
      </c>
      <c r="N71" s="37">
        <f>SUM(N3:N4,N6:N7,N9,N11:N13,N15,N17:N18,N20,N22:N24,N26,N28,N32:N33,N37:N40,N42:N47,N49:N51)</f>
        <v>12.5</v>
      </c>
      <c r="P71" s="37">
        <f>SUM(P4,P6,P8:P9,P11:P14,P16:P29,P31:P37,P39,P41:P42,P45:P51)</f>
        <v>19.5</v>
      </c>
      <c r="R71" s="37">
        <f>SUM(R2:R3,R5,R7:R9,R13:R17,R19,R21:R22,R24:R27,R29,R32:R38,R40,R42:R45,R48:R51)</f>
        <v>23</v>
      </c>
      <c r="T71" s="37">
        <f>SUM(T2,T4:T7,T9,T12:T13,T15:T17,T19:T21,T23:T24,T26,T29:T37,T39:T46,T48:T50)</f>
        <v>18</v>
      </c>
      <c r="V71" s="37">
        <f>SUM(V2,V6:V7,V10,V15:V24,V27:V36,V38:V51)</f>
        <v>22</v>
      </c>
      <c r="X71" s="37">
        <f>SUM(X2,X4:X5,X7:X8,X12:X13,X15:X16,X18,X20:X25,X27:X37,X39,X43:X47,X49:X51)</f>
        <v>20.5</v>
      </c>
      <c r="Z71" s="37">
        <f>SUM(Z4:Z7,Z10:Z25,Z28:Z29,Z31:Z37,Z39:Z40,Z43,Z45:Z51)</f>
        <v>25.5</v>
      </c>
      <c r="AB71" s="37">
        <f>SUM(AB2:AB4,AB6:AB7,AB9:AB10,AB13,AB15:AB16,AB18:AB22,AB24,AB26,AB30:AB36,AB38:AB40,AB42:AB44,AB46:AB48,AB51)</f>
        <v>17</v>
      </c>
      <c r="AD71" s="37">
        <f>SUM(AD2:AD7,AD10:AD11,AD13:AD14,AD16:AD18,AD20:AD24,AD26:AD32,AD35:AD36,AD40:AD43,AD47:AD48,AD50:AD51)</f>
        <v>14</v>
      </c>
      <c r="AF71" s="37">
        <f>SUM(AF2:AF4,AF8,AF11:AF17,AF19:AF25,AF27:AF28,AF31:AF32,AF34:AF44,AF46:AF51)</f>
        <v>19.329999999999998</v>
      </c>
      <c r="AI71" s="1">
        <f>17/34</f>
        <v>0.5</v>
      </c>
    </row>
    <row r="72" spans="2:37" x14ac:dyDescent="0.25">
      <c r="B72" s="37">
        <f>B71/35</f>
        <v>0.6</v>
      </c>
      <c r="D72" s="37">
        <f>D71/32</f>
        <v>0.609375</v>
      </c>
      <c r="F72" s="37">
        <f>F71/38</f>
        <v>0.56578947368421051</v>
      </c>
      <c r="H72" s="37">
        <f>H71/35</f>
        <v>0.61428571428571432</v>
      </c>
      <c r="J72" s="37">
        <f>J71/35</f>
        <v>0.41428571428571431</v>
      </c>
      <c r="L72" s="37">
        <f>L71/38</f>
        <v>0.57894736842105265</v>
      </c>
      <c r="N72" s="37">
        <f>N71/32</f>
        <v>0.390625</v>
      </c>
      <c r="P72" s="37">
        <f>P71/39</f>
        <v>0.5</v>
      </c>
      <c r="R72" s="37">
        <f>R71/35</f>
        <v>0.65714285714285714</v>
      </c>
      <c r="T72" s="37">
        <f>T71/37</f>
        <v>0.48648648648648651</v>
      </c>
      <c r="V72" s="37">
        <f>V71/38</f>
        <v>0.57894736842105265</v>
      </c>
      <c r="X72" s="37">
        <f>X71/36</f>
        <v>0.56944444444444442</v>
      </c>
      <c r="Z72" s="37">
        <f>Z71/39</f>
        <v>0.65384615384615385</v>
      </c>
      <c r="AB72" s="37">
        <f>AB71/34</f>
        <v>0.5</v>
      </c>
      <c r="AD72" s="37">
        <f>AD71/35</f>
        <v>0.4</v>
      </c>
      <c r="AF72" s="37">
        <f>AF71/39</f>
        <v>0.49564102564102558</v>
      </c>
    </row>
    <row r="73" spans="2:37" x14ac:dyDescent="0.25">
      <c r="B73" s="37"/>
      <c r="D73" s="37"/>
      <c r="F73" s="37"/>
      <c r="H73" s="37"/>
      <c r="J73" s="37"/>
      <c r="L73" s="37"/>
      <c r="N73" s="37"/>
      <c r="P73" s="37"/>
      <c r="R73" s="37"/>
      <c r="T73" s="37"/>
      <c r="V73" s="37"/>
      <c r="X73" s="37"/>
      <c r="Z73" s="37"/>
      <c r="AB73" s="37"/>
      <c r="AD73" s="37"/>
      <c r="AF73" s="37"/>
    </row>
    <row r="74" spans="2:37" x14ac:dyDescent="0.25">
      <c r="B74" s="37"/>
      <c r="D74" s="37"/>
      <c r="F74" s="37"/>
      <c r="H74" s="37"/>
      <c r="J74" s="37"/>
      <c r="L74" s="37"/>
      <c r="N74" s="37"/>
      <c r="P74" s="37"/>
      <c r="R74" s="37"/>
      <c r="T74" s="37"/>
      <c r="V74" s="37"/>
      <c r="X74" s="37"/>
      <c r="Z74" s="37"/>
      <c r="AB74" s="37"/>
      <c r="AD74" s="37"/>
      <c r="AF74" s="37"/>
    </row>
    <row r="75" spans="2:37" x14ac:dyDescent="0.25">
      <c r="B75" s="37"/>
      <c r="D75" s="37"/>
      <c r="F75" s="37"/>
      <c r="H75" s="37"/>
      <c r="J75" s="37"/>
      <c r="L75" s="37"/>
      <c r="N75" s="37"/>
      <c r="P75" s="37"/>
      <c r="R75" s="37"/>
      <c r="T75" s="37"/>
      <c r="V75" s="37"/>
      <c r="X75" s="37"/>
      <c r="Z75" s="37"/>
      <c r="AB75" s="37"/>
      <c r="AD75" s="37"/>
      <c r="AF75" s="37"/>
    </row>
    <row r="76" spans="2:37" x14ac:dyDescent="0.25">
      <c r="C76" s="1" t="s">
        <v>12</v>
      </c>
      <c r="F76" s="1" t="s">
        <v>26</v>
      </c>
      <c r="H76" s="1" t="s">
        <v>21</v>
      </c>
      <c r="I76" s="1" t="s">
        <v>22</v>
      </c>
    </row>
    <row r="77" spans="2:37" x14ac:dyDescent="0.25">
      <c r="C77" s="1">
        <f>SUM(B2:B51,D2:D51,J2:J51,L2:L51,R2:R51,T2:T51,Z2:Z51,AB2:AB51)</f>
        <v>199.5</v>
      </c>
      <c r="D77" s="1">
        <f>SUM(F2:F51,H2:H51,N2:N51,P2:P51,V2:V51,X2:X51,AD2:AD51,AF2:AF51)</f>
        <v>183.33</v>
      </c>
      <c r="F77" s="1">
        <f>SUM(C2:C51,E2:E51,G2:G51,I2:I51,K2:K51,M2:M51,O2:O51,Q2:Q51,S2:S51,U2:U51,W2:W51,Y2:Y51,AA2:AA51)</f>
        <v>25000</v>
      </c>
      <c r="H77" s="1">
        <f>SUM(C2:C51,E2:E51,K2:K51,M2:M51,S2:S51,U2:U51,AA2:AA51,AC2:AC51)</f>
        <v>16500</v>
      </c>
      <c r="I77" s="1">
        <f>SUM(G2:G51,I2:I51,O2:O51,Q2:Q51,W2:W51,Y2:Y51,AE2:AE51,AG2:AG51)</f>
        <v>-23000</v>
      </c>
      <c r="N77" s="47"/>
      <c r="O77" s="47"/>
      <c r="P77" s="47"/>
      <c r="Q77" s="47"/>
      <c r="R77" s="47"/>
      <c r="S77" s="47"/>
      <c r="T77" s="47"/>
    </row>
    <row r="78" spans="2:37" ht="18" x14ac:dyDescent="0.25">
      <c r="C78" s="31">
        <f>100*C77/400</f>
        <v>49.875</v>
      </c>
      <c r="D78" s="31">
        <f>100*D77/400</f>
        <v>45.832500000000003</v>
      </c>
      <c r="N78" s="47"/>
      <c r="O78" s="48" t="s">
        <v>43</v>
      </c>
      <c r="P78" s="47"/>
      <c r="Q78" s="47"/>
      <c r="R78" s="47"/>
      <c r="S78" s="47"/>
      <c r="T78" s="47"/>
    </row>
    <row r="79" spans="2:37" x14ac:dyDescent="0.25">
      <c r="N79" s="47"/>
      <c r="O79" s="49"/>
      <c r="P79" s="51" t="s">
        <v>27</v>
      </c>
      <c r="Q79" s="51" t="s">
        <v>28</v>
      </c>
      <c r="R79" s="51" t="s">
        <v>29</v>
      </c>
      <c r="S79" s="51" t="s">
        <v>30</v>
      </c>
      <c r="T79" s="47"/>
      <c r="W79" s="47"/>
      <c r="X79" s="47"/>
      <c r="Y79" s="47"/>
      <c r="Z79" s="47"/>
      <c r="AA79" s="47"/>
    </row>
    <row r="80" spans="2:37" ht="18" x14ac:dyDescent="0.25">
      <c r="C80" s="1" t="s">
        <v>21</v>
      </c>
      <c r="D80" s="37">
        <f>SUM(B67,D67,J67,L67,R67,T67,Z67,AB67)</f>
        <v>32.5</v>
      </c>
      <c r="E80" s="37">
        <f>SUM(B68,D68,J68,L68,R68,T68,Z68,AB68)</f>
        <v>100</v>
      </c>
      <c r="F80" s="45">
        <f>D80/E80</f>
        <v>0.32500000000000001</v>
      </c>
      <c r="N80" s="47"/>
      <c r="O80" s="46" t="s">
        <v>42</v>
      </c>
      <c r="P80" s="57"/>
      <c r="Q80" s="57"/>
      <c r="R80" s="57"/>
      <c r="S80" s="57"/>
      <c r="T80" s="47"/>
      <c r="W80" s="47"/>
      <c r="X80" s="61" t="s">
        <v>44</v>
      </c>
      <c r="Y80" s="47"/>
      <c r="Z80" s="47"/>
      <c r="AA80" s="47"/>
    </row>
    <row r="81" spans="3:31" ht="18" x14ac:dyDescent="0.25">
      <c r="C81" s="1" t="s">
        <v>22</v>
      </c>
      <c r="D81" s="1">
        <f>SUM(F67,H67,N67,P67,V67,X67,AD67,AF67)</f>
        <v>32.5</v>
      </c>
      <c r="E81" s="1">
        <f>SUM(F68,H68,N68,P68,V68,X68,AD68,AF68)</f>
        <v>108</v>
      </c>
      <c r="F81" s="45">
        <f>D81/E81</f>
        <v>0.30092592592592593</v>
      </c>
      <c r="N81" s="47"/>
      <c r="O81" s="55" t="s">
        <v>31</v>
      </c>
      <c r="P81" s="53">
        <v>0.53</v>
      </c>
      <c r="Q81" s="53">
        <v>0.44</v>
      </c>
      <c r="R81" s="53">
        <v>0.53</v>
      </c>
      <c r="S81" s="53">
        <v>0.51</v>
      </c>
      <c r="T81" s="47"/>
      <c r="W81" s="47"/>
      <c r="X81" s="47"/>
      <c r="Y81" s="59" t="s">
        <v>31</v>
      </c>
      <c r="Z81" s="59" t="s">
        <v>35</v>
      </c>
      <c r="AA81" s="47"/>
    </row>
    <row r="82" spans="3:31" x14ac:dyDescent="0.25">
      <c r="N82" s="47"/>
      <c r="O82" s="56" t="s">
        <v>35</v>
      </c>
      <c r="P82" s="53">
        <v>0.52</v>
      </c>
      <c r="Q82" s="53">
        <v>0.41</v>
      </c>
      <c r="R82" s="53">
        <v>0.51</v>
      </c>
      <c r="S82" s="53">
        <v>0.4</v>
      </c>
      <c r="T82" s="47"/>
      <c r="W82" s="47"/>
      <c r="X82" s="64" t="s">
        <v>42</v>
      </c>
      <c r="Y82" s="53">
        <v>0.5</v>
      </c>
      <c r="Z82" s="53">
        <v>0.46</v>
      </c>
      <c r="AA82" s="47"/>
    </row>
    <row r="83" spans="3:31" x14ac:dyDescent="0.25">
      <c r="N83" s="47"/>
      <c r="O83" s="51" t="s">
        <v>20</v>
      </c>
      <c r="P83" s="58"/>
      <c r="Q83" s="57"/>
      <c r="R83" s="57"/>
      <c r="S83" s="57"/>
      <c r="T83" s="47"/>
      <c r="W83" s="47"/>
      <c r="X83" s="60" t="s">
        <v>32</v>
      </c>
      <c r="Y83" s="53">
        <v>0.32500000000000001</v>
      </c>
      <c r="Z83" s="53">
        <v>0.3</v>
      </c>
      <c r="AA83" s="47"/>
    </row>
    <row r="84" spans="3:31" x14ac:dyDescent="0.25">
      <c r="N84" s="47"/>
      <c r="O84" s="55" t="s">
        <v>31</v>
      </c>
      <c r="P84" s="53">
        <v>0.33</v>
      </c>
      <c r="Q84" s="53">
        <v>0.27</v>
      </c>
      <c r="R84" s="53">
        <v>0.28000000000000003</v>
      </c>
      <c r="S84" s="53">
        <v>0.27</v>
      </c>
      <c r="T84" s="47"/>
      <c r="W84" s="47"/>
      <c r="X84" s="60" t="s">
        <v>34</v>
      </c>
      <c r="Y84" s="54">
        <v>16500</v>
      </c>
      <c r="Z84" s="54">
        <v>-23000</v>
      </c>
      <c r="AA84" s="47"/>
    </row>
    <row r="85" spans="3:31" x14ac:dyDescent="0.25">
      <c r="N85" s="47"/>
      <c r="O85" s="56" t="s">
        <v>35</v>
      </c>
      <c r="P85" s="53">
        <v>0.27</v>
      </c>
      <c r="Q85" s="53">
        <v>0.28999999999999998</v>
      </c>
      <c r="R85" s="53">
        <v>0.26</v>
      </c>
      <c r="S85" s="53">
        <v>0.26</v>
      </c>
      <c r="T85" s="47"/>
      <c r="W85" s="47"/>
      <c r="X85" s="47"/>
      <c r="Y85" s="47"/>
      <c r="Z85" s="47"/>
      <c r="AA85" s="47"/>
    </row>
    <row r="86" spans="3:31" x14ac:dyDescent="0.25">
      <c r="N86" s="47"/>
      <c r="O86" s="51" t="s">
        <v>32</v>
      </c>
      <c r="P86" s="57"/>
      <c r="Q86" s="57"/>
      <c r="R86" s="57"/>
      <c r="S86" s="57"/>
      <c r="T86" s="47"/>
    </row>
    <row r="87" spans="3:31" x14ac:dyDescent="0.25">
      <c r="N87" s="47"/>
      <c r="O87" s="55" t="s">
        <v>31</v>
      </c>
      <c r="P87" s="53">
        <v>0.45</v>
      </c>
      <c r="Q87" s="53">
        <v>0.26</v>
      </c>
      <c r="R87" s="53">
        <v>0.39</v>
      </c>
      <c r="S87" s="53">
        <v>0.33</v>
      </c>
      <c r="T87" s="47"/>
      <c r="AB87" s="47"/>
      <c r="AC87" s="47"/>
      <c r="AD87" s="47"/>
      <c r="AE87" s="47"/>
    </row>
    <row r="88" spans="3:31" ht="18" x14ac:dyDescent="0.25">
      <c r="N88" s="47"/>
      <c r="O88" s="56" t="s">
        <v>35</v>
      </c>
      <c r="P88" s="53">
        <v>0.32</v>
      </c>
      <c r="Q88" s="53">
        <v>0.32</v>
      </c>
      <c r="R88" s="53">
        <v>0.28000000000000003</v>
      </c>
      <c r="S88" s="53">
        <v>0.23</v>
      </c>
      <c r="T88" s="47"/>
      <c r="AB88" s="47"/>
      <c r="AC88" s="61" t="s">
        <v>45</v>
      </c>
      <c r="AD88" s="49"/>
      <c r="AE88" s="47"/>
    </row>
    <row r="89" spans="3:31" ht="18" x14ac:dyDescent="0.25">
      <c r="N89" s="47"/>
      <c r="O89" s="51" t="s">
        <v>33</v>
      </c>
      <c r="P89" s="57"/>
      <c r="Q89" s="57"/>
      <c r="R89" s="57"/>
      <c r="S89" s="57"/>
      <c r="T89" s="47"/>
      <c r="Z89" s="44"/>
      <c r="AB89" s="47"/>
      <c r="AC89" s="49"/>
      <c r="AD89" s="59" t="s">
        <v>31</v>
      </c>
      <c r="AE89" s="47"/>
    </row>
    <row r="90" spans="3:31" x14ac:dyDescent="0.25">
      <c r="N90" s="47"/>
      <c r="O90" s="55" t="s">
        <v>31</v>
      </c>
      <c r="P90" s="53">
        <v>0.61</v>
      </c>
      <c r="Q90" s="53">
        <v>0.5</v>
      </c>
      <c r="R90" s="53">
        <v>0.57999999999999996</v>
      </c>
      <c r="S90" s="53">
        <v>0.57999999999999996</v>
      </c>
      <c r="T90" s="47"/>
      <c r="Z90" s="42"/>
      <c r="AB90" s="47"/>
      <c r="AC90" s="60" t="s">
        <v>42</v>
      </c>
      <c r="AD90" s="53">
        <v>0.47</v>
      </c>
      <c r="AE90" s="47"/>
    </row>
    <row r="91" spans="3:31" x14ac:dyDescent="0.25">
      <c r="N91" s="47"/>
      <c r="O91" s="56" t="s">
        <v>35</v>
      </c>
      <c r="P91" s="53">
        <v>0.59</v>
      </c>
      <c r="Q91" s="53">
        <v>0.45</v>
      </c>
      <c r="R91" s="53">
        <v>0.57999999999999996</v>
      </c>
      <c r="S91" s="53">
        <v>0.45</v>
      </c>
      <c r="T91" s="47"/>
      <c r="Z91" s="42"/>
      <c r="AB91" s="47"/>
      <c r="AC91" s="60" t="s">
        <v>20</v>
      </c>
      <c r="AD91" s="53">
        <v>0.32</v>
      </c>
      <c r="AE91" s="47"/>
    </row>
    <row r="92" spans="3:31" x14ac:dyDescent="0.25">
      <c r="N92" s="47"/>
      <c r="O92" s="51" t="s">
        <v>34</v>
      </c>
      <c r="P92" s="57"/>
      <c r="Q92" s="57"/>
      <c r="R92" s="57"/>
      <c r="S92" s="57"/>
      <c r="T92" s="47"/>
      <c r="Z92" s="43"/>
      <c r="AB92" s="47"/>
      <c r="AC92" s="60" t="s">
        <v>32</v>
      </c>
      <c r="AD92" s="53">
        <v>0.37</v>
      </c>
      <c r="AE92" s="47"/>
    </row>
    <row r="93" spans="3:31" x14ac:dyDescent="0.25">
      <c r="N93" s="47"/>
      <c r="O93" s="55" t="s">
        <v>31</v>
      </c>
      <c r="P93" s="54">
        <v>12500</v>
      </c>
      <c r="Q93" s="54">
        <v>-8000</v>
      </c>
      <c r="R93" s="54">
        <v>9500</v>
      </c>
      <c r="S93" s="54">
        <v>2500</v>
      </c>
      <c r="T93" s="47"/>
      <c r="AB93" s="47"/>
      <c r="AC93" s="60" t="s">
        <v>41</v>
      </c>
      <c r="AD93" s="53">
        <v>0.5</v>
      </c>
      <c r="AE93" s="47"/>
    </row>
    <row r="94" spans="3:31" x14ac:dyDescent="0.25">
      <c r="N94" s="47"/>
      <c r="O94" s="56" t="s">
        <v>35</v>
      </c>
      <c r="P94" s="54">
        <v>7500</v>
      </c>
      <c r="Q94" s="54">
        <v>-12000</v>
      </c>
      <c r="R94" s="54">
        <v>2500</v>
      </c>
      <c r="S94" s="54">
        <v>-21000</v>
      </c>
      <c r="T94" s="47"/>
      <c r="AB94" s="47"/>
      <c r="AC94" s="60" t="s">
        <v>34</v>
      </c>
      <c r="AD94" s="62">
        <v>-1.5</v>
      </c>
      <c r="AE94" s="47"/>
    </row>
    <row r="95" spans="3:31" x14ac:dyDescent="0.25">
      <c r="N95" s="47"/>
      <c r="O95" s="51" t="s">
        <v>36</v>
      </c>
      <c r="P95" s="57"/>
      <c r="Q95" s="57"/>
      <c r="R95" s="57"/>
      <c r="S95" s="57"/>
      <c r="T95" s="47"/>
      <c r="AB95" s="47"/>
      <c r="AC95" s="60" t="s">
        <v>38</v>
      </c>
      <c r="AD95" s="52">
        <v>4</v>
      </c>
      <c r="AE95" s="47"/>
    </row>
    <row r="96" spans="3:31" x14ac:dyDescent="0.25">
      <c r="N96" s="47"/>
      <c r="O96" s="55" t="s">
        <v>31</v>
      </c>
      <c r="P96" s="52">
        <v>5</v>
      </c>
      <c r="Q96" s="52">
        <v>4</v>
      </c>
      <c r="R96" s="52">
        <v>6</v>
      </c>
      <c r="S96" s="52">
        <v>5</v>
      </c>
      <c r="T96" s="47"/>
      <c r="AB96" s="47"/>
      <c r="AC96" s="60" t="s">
        <v>39</v>
      </c>
      <c r="AD96" s="52">
        <v>4</v>
      </c>
      <c r="AE96" s="47"/>
    </row>
    <row r="97" spans="14:31" x14ac:dyDescent="0.25">
      <c r="N97" s="47"/>
      <c r="O97" s="55" t="s">
        <v>35</v>
      </c>
      <c r="P97" s="52">
        <v>4</v>
      </c>
      <c r="Q97" s="52">
        <v>6</v>
      </c>
      <c r="R97" s="52">
        <v>5</v>
      </c>
      <c r="S97" s="52">
        <v>6</v>
      </c>
      <c r="T97" s="47"/>
      <c r="AB97" s="47"/>
      <c r="AC97" s="60" t="s">
        <v>40</v>
      </c>
      <c r="AD97" s="63" t="s">
        <v>25</v>
      </c>
      <c r="AE97" s="47"/>
    </row>
    <row r="98" spans="14:31" x14ac:dyDescent="0.25">
      <c r="N98" s="47"/>
      <c r="O98" s="51" t="s">
        <v>37</v>
      </c>
      <c r="P98" s="57"/>
      <c r="Q98" s="57"/>
      <c r="R98" s="57"/>
      <c r="S98" s="57"/>
      <c r="T98" s="47"/>
      <c r="AB98" s="47"/>
      <c r="AC98" s="47"/>
      <c r="AD98" s="47"/>
      <c r="AE98" s="47"/>
    </row>
    <row r="99" spans="14:31" x14ac:dyDescent="0.25">
      <c r="N99" s="47"/>
      <c r="O99" s="55" t="s">
        <v>31</v>
      </c>
      <c r="P99" s="52">
        <v>4</v>
      </c>
      <c r="Q99" s="52">
        <v>5</v>
      </c>
      <c r="R99" s="52">
        <v>5</v>
      </c>
      <c r="S99" s="52">
        <v>3</v>
      </c>
      <c r="T99" s="47"/>
    </row>
    <row r="100" spans="14:31" x14ac:dyDescent="0.25">
      <c r="N100" s="47"/>
      <c r="O100" s="55" t="s">
        <v>35</v>
      </c>
      <c r="P100" s="52">
        <v>5</v>
      </c>
      <c r="Q100" s="52">
        <v>7</v>
      </c>
      <c r="R100" s="52">
        <v>4</v>
      </c>
      <c r="S100" s="52">
        <v>10</v>
      </c>
      <c r="T100" s="47"/>
    </row>
    <row r="101" spans="14:31" x14ac:dyDescent="0.25">
      <c r="N101" s="47"/>
      <c r="O101" s="50"/>
      <c r="P101" s="47"/>
      <c r="Q101" s="47"/>
      <c r="R101" s="47"/>
      <c r="S101" s="47"/>
      <c r="T101" s="47"/>
    </row>
    <row r="102" spans="14:31" x14ac:dyDescent="0.25">
      <c r="O102" s="41"/>
    </row>
    <row r="103" spans="14:31" x14ac:dyDescent="0.25">
      <c r="O103" s="41"/>
    </row>
    <row r="104" spans="14:31" x14ac:dyDescent="0.25">
      <c r="O104" s="40"/>
    </row>
    <row r="105" spans="14:31" x14ac:dyDescent="0.25">
      <c r="O105" s="41"/>
    </row>
    <row r="106" spans="14:31" x14ac:dyDescent="0.25">
      <c r="O106" s="41"/>
    </row>
    <row r="107" spans="14:31" x14ac:dyDescent="0.25">
      <c r="O107" s="40"/>
    </row>
    <row r="108" spans="14:31" x14ac:dyDescent="0.25">
      <c r="O108" s="41"/>
    </row>
    <row r="109" spans="14:31" x14ac:dyDescent="0.25">
      <c r="O109" s="41"/>
    </row>
    <row r="110" spans="14:31" x14ac:dyDescent="0.25">
      <c r="O110" s="40"/>
    </row>
    <row r="111" spans="14:31" x14ac:dyDescent="0.25">
      <c r="O111" s="41"/>
    </row>
    <row r="112" spans="14:31" x14ac:dyDescent="0.25">
      <c r="O112" s="4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Seldeen</dc:creator>
  <cp:lastModifiedBy>Ken Seldeen</cp:lastModifiedBy>
  <dcterms:created xsi:type="dcterms:W3CDTF">2022-12-11T17:23:45Z</dcterms:created>
  <dcterms:modified xsi:type="dcterms:W3CDTF">2023-03-31T05:12:58Z</dcterms:modified>
</cp:coreProperties>
</file>